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355" windowHeight="8190" activeTab="0"/>
  </bookViews>
  <sheets>
    <sheet name="Лист1" sheetId="1" r:id="rId1"/>
  </sheets>
  <definedNames>
    <definedName name="_xlnm.Print_Area" localSheetId="0">'Лист1'!$A$1:$M$82</definedName>
  </definedNames>
  <calcPr fullCalcOnLoad="1"/>
</workbook>
</file>

<file path=xl/sharedStrings.xml><?xml version="1.0" encoding="utf-8"?>
<sst xmlns="http://schemas.openxmlformats.org/spreadsheetml/2006/main" count="128" uniqueCount="111">
  <si>
    <t>КФКВ</t>
  </si>
  <si>
    <t>Найменування розпорядників коштів районного бюджету</t>
  </si>
  <si>
    <t>Всього</t>
  </si>
  <si>
    <t>Додаткова дотація з державного бюджету на вирівнювання фінансової забезпеченості місцевих бюджетів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</si>
  <si>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</si>
  <si>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 природного газу, послуг тепло -, водопостачання і водовідведення , квартирної плати (утримання будинків і споруд та прибудинкових територій), вивезення побутового сміття та рідких нечистот</t>
  </si>
  <si>
    <t xml:space="preserve">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 та компенсацію за пільговий проїзд окремих категорій громадян </t>
  </si>
  <si>
    <t>до  рішення  районної  ради</t>
  </si>
  <si>
    <t>010116</t>
  </si>
  <si>
    <t>Районна рада</t>
  </si>
  <si>
    <t>Відділ освіти рйдержадміністрації</t>
  </si>
  <si>
    <t>080101</t>
  </si>
  <si>
    <t>Відділ культури і туризму райдержадміністрації</t>
  </si>
  <si>
    <t>110202</t>
  </si>
  <si>
    <t>Загальний фонд</t>
  </si>
  <si>
    <t>Спеціальний фонд</t>
  </si>
  <si>
    <t xml:space="preserve"> </t>
  </si>
  <si>
    <t>Разом</t>
  </si>
  <si>
    <t>тис.грн.</t>
  </si>
  <si>
    <t>Кошти, що передаються із загального фонду бюджету до бюджету розвитку (спеціального фонду)</t>
  </si>
  <si>
    <t>Органи  місцевого самоврядування</t>
  </si>
  <si>
    <t>070201</t>
  </si>
  <si>
    <t>070401</t>
  </si>
  <si>
    <t>Позашкільні заклади освіти, заходи із позашкільної роботи з  дітьми</t>
  </si>
  <si>
    <t>070807</t>
  </si>
  <si>
    <t>Інші освітні програми</t>
  </si>
  <si>
    <t>Райдержадміністрація</t>
  </si>
  <si>
    <t>080300</t>
  </si>
  <si>
    <t>Поліклініки і амбулаторії (крім спеціалізованих поліклінік та загальних і спеціалізованих стоматологічних поліклінік)</t>
  </si>
  <si>
    <t>Управління праці та соціального захисту населення райдержадміністрації</t>
  </si>
  <si>
    <t>090201</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</si>
  <si>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</si>
  <si>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090203</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</si>
  <si>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</si>
  <si>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</si>
  <si>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</si>
  <si>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090207</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</si>
  <si>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</si>
  <si>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090209</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</si>
  <si>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</si>
  <si>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</si>
  <si>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</si>
  <si>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090214</t>
  </si>
  <si>
    <t>Пільги окремим категоріям громадян з послуг зв"язку - за рахунок субвенції з державного бюджету</t>
  </si>
  <si>
    <t>090215</t>
  </si>
  <si>
    <t>Пільги багатодітним сім"ям на житлово-комунальні послуги - за рахунок субвенції з державного бюджету</t>
  </si>
  <si>
    <t>090302</t>
  </si>
  <si>
    <t>Допомога у зв"язку з вагітністю і пологами - за рахунок субвенції з державного бюджету</t>
  </si>
  <si>
    <t>090303</t>
  </si>
  <si>
    <t>Допомога на догляд за дитиною віком до 3-х років - за рахунок субвенції з державного бюджету</t>
  </si>
  <si>
    <t>090304</t>
  </si>
  <si>
    <t>Допомога при народженні дитини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</si>
  <si>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</si>
  <si>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090305</t>
  </si>
  <si>
    <t>090306</t>
  </si>
  <si>
    <t>Допомога на дітей одиноким матерям - за рахунок субвенції з державного бюджету</t>
  </si>
  <si>
    <t>090307</t>
  </si>
  <si>
    <t>Тимчасова державна допомога дітям - за рахунок субвенції з державного бюджету</t>
  </si>
  <si>
    <t>090308</t>
  </si>
  <si>
    <t>Допомога при усиновленні дитини - за рахунок субвенції з державного бюджету</t>
  </si>
  <si>
    <t>091300</t>
  </si>
  <si>
    <t>Державна соціальна допомога інвалідам з дитинства та дітям-інвалідам - за рахунок субвенції з державного бюджету</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</si>
  <si>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</si>
  <si>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</si>
  <si>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</si>
  <si>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</si>
  <si>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090401</t>
  </si>
  <si>
    <t>Державна соціальна допомога малозабезпеченим сім"ям - за рахунок субвенції з державного бюджету</t>
  </si>
  <si>
    <t>090412</t>
  </si>
  <si>
    <t>Інші видатки на соціальний захист населення</t>
  </si>
  <si>
    <t>091204</t>
  </si>
  <si>
    <t>Територіальні центри соціального обслуговування (надання соціальних послуг)</t>
  </si>
  <si>
    <t>091206</t>
  </si>
  <si>
    <t>Центри соціальної реабілітації дітей - інвалідів; центри професійної реабілітації інвалідів</t>
  </si>
  <si>
    <t>110201</t>
  </si>
  <si>
    <t>110205</t>
  </si>
  <si>
    <t>Школи естетичного виховання дітей</t>
  </si>
  <si>
    <t>110502</t>
  </si>
  <si>
    <t>Інші культурно-освітні заклади та заходи</t>
  </si>
  <si>
    <t>Всього:</t>
  </si>
  <si>
    <t>110204</t>
  </si>
  <si>
    <t>Палаци і Будинки культури, клуби та інші заклади    клубного типу</t>
  </si>
  <si>
    <t>Фінансове управління райдержадміністрації</t>
  </si>
  <si>
    <t>250313</t>
  </si>
  <si>
    <t xml:space="preserve">Додаткова дотація з державного бюджету на вирівнювання фінансової забезпеченості місцевих бюджетів </t>
  </si>
  <si>
    <t xml:space="preserve">Субвенція з районного бюджету сільському  бюджету Пісківської сільської ради на випадаючі доходи, з метою забезпечення виплати заробітної плати з нархуванням працівникам бюджетних установ сільської ради </t>
  </si>
  <si>
    <t>Разом видатків</t>
  </si>
  <si>
    <t>070303</t>
  </si>
  <si>
    <t>Дитячі будинки (в т.ч. сімейного типу, прийомні сім"ї) - за рахунок субвенції з державного бюджету</t>
  </si>
  <si>
    <t>Субвенція з державного бюджету місцевим бюджетам на виплату державної соціальної допомоги на дітей-сиріт та дітей,позбавлених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</si>
  <si>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Начальник фінансового управління райдержадміністрації</t>
  </si>
  <si>
    <t>С.В.Євдощенко</t>
  </si>
  <si>
    <t>Додаток  2</t>
  </si>
  <si>
    <t>Перерозподіл коштів між головними розпорядниками коштів районного бюджету , в тому числі за рахунок відновлених коштів, які були спрямовані попередньо на енергоносії</t>
  </si>
  <si>
    <t>субвенція з обласного бюджету на відшкодування витрат на поховання учасників бойових дій і інвалідів війни</t>
  </si>
  <si>
    <t>субвенція з обласного бюджету на окремі заходи щодо соціального захисту інвалідів (  компенсаційні виплати інвалідам на бензин, ремонт, техобслуговування автотранспорту та транспортне обслуговування, встановлення телефонів інвалідам І і ІІ груп)</t>
  </si>
  <si>
    <t>091303</t>
  </si>
  <si>
    <t>091304</t>
  </si>
  <si>
    <t xml:space="preserve">Компенсаційні виплати інвалідам на бензин, ремонт, техобслуговування автотранспорту та транспортне обслуговування </t>
  </si>
  <si>
    <t xml:space="preserve">Встановлення телефонів інвалідам І та ІІ груп </t>
  </si>
  <si>
    <t>090417</t>
  </si>
  <si>
    <t xml:space="preserve">Витрати на поховання учасників бойових дій та інвалідів війни </t>
  </si>
  <si>
    <t>Лікарні всього, в тому числі:</t>
  </si>
  <si>
    <t>заробітна плата з нарахуванням</t>
  </si>
  <si>
    <t>енергоносії</t>
  </si>
  <si>
    <t>Загальноосвітні школи , всього, в тому числі:</t>
  </si>
  <si>
    <t>в тому числі енергоносії</t>
  </si>
  <si>
    <t>Бібліотеки всього, в тому числі</t>
  </si>
  <si>
    <t>Музеї і виставки всього, в тому числі:</t>
  </si>
  <si>
    <t>Обсяги додаткових асигнувань та перерозподіл їх по загальному та спеціальному фондах районного  бюджету на 2011 рік</t>
  </si>
  <si>
    <t>від 16 грудня 2011 року №2</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</si>
</sst>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0"/>
    <numFmt numFmtId="166" formatCode="0.0000"/>
  </numFmts>
  <fonts count="45">
    <font>
      <sz val="10"/>
      <name val="Arial Cyr"/>
      <family val="0"/>
    </font>
    <font>
      <sz val="8"/>
      <name val="Arial Cyr"/>
      <family val="0"/>
    </font>
    <font>
      <sz val="12"/>
      <name val="Arial Cyr"/>
      <family val="0"/>
    </font>
    <font>
      <sz val="12"/>
      <name val="Times New Roman"/>
      <family val="1"/>
    </font>
    <font>
      <b/>
      <sz val="14"/>
      <name val="Times New Roman"/>
      <family val="1"/>
    </font>
    <font>
      <b/>
      <sz val="12"/>
      <name val="Times New Roman"/>
      <family val="1"/>
    </font>
    <font>
      <sz val="10"/>
      <name val="Times New Roman"/>
      <family val="1"/>
    </font>
    <font>
      <b/>
      <sz val="10"/>
      <name val="Times New Roman"/>
      <family val="1"/>
    </font>
    <font>
      <sz val="10"/>
      <name val="Times New Roman Cyr"/>
      <family val="1"/>
    </font>
    <font>
      <b/>
      <sz val="10"/>
      <name val="Times New Roman Cyr"/>
      <family val="0"/>
    </font>
    <font>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color indexed="63"/>
      </botto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66">
    <xf numFmtId="0" fontId="0" fillId="0" borderId="0" xfId="0" applyAlignment="1">
      <alignment/>
    </xf>
    <xf numFmtId="0" fontId="0" fillId="0" borderId="0" xfId="0" applyAlignment="1">
      <alignment horizontal="righ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5" fillId="0" borderId="0" xfId="0" applyFont="1" applyAlignment="1">
      <alignment/>
    </xf>
    <xf numFmtId="0" fontId="3" fillId="0" borderId="0" xfId="0" applyFont="1" applyAlignment="1">
      <alignment vertical="top"/>
    </xf>
    <xf numFmtId="0" fontId="6" fillId="0" borderId="0" xfId="0" applyFont="1" applyAlignment="1">
      <alignment horizontal="left" vertical="top" wrapText="1"/>
    </xf>
    <xf numFmtId="165" fontId="3" fillId="0" borderId="0" xfId="0" applyNumberFormat="1" applyFont="1" applyAlignment="1">
      <alignment vertical="top"/>
    </xf>
    <xf numFmtId="49" fontId="6" fillId="0" borderId="0" xfId="0" applyNumberFormat="1" applyFont="1" applyAlignment="1">
      <alignment vertical="top"/>
    </xf>
    <xf numFmtId="0" fontId="8" fillId="0" borderId="0" xfId="0" applyFont="1" applyAlignment="1" applyProtection="1">
      <alignment horizontal="left" vertical="top" wrapText="1"/>
      <protection locked="0"/>
    </xf>
    <xf numFmtId="0" fontId="6" fillId="0" borderId="0" xfId="0" applyFont="1" applyAlignment="1" applyProtection="1">
      <alignment horizontal="left" vertical="top"/>
      <protection locked="0"/>
    </xf>
    <xf numFmtId="49" fontId="8" fillId="0" borderId="0" xfId="0" applyNumberFormat="1" applyFont="1" applyAlignment="1">
      <alignment horizontal="center" vertical="top"/>
    </xf>
    <xf numFmtId="0" fontId="7" fillId="0" borderId="0" xfId="0" applyFont="1" applyAlignment="1">
      <alignment horizontal="left" vertical="top" wrapText="1"/>
    </xf>
    <xf numFmtId="49" fontId="6" fillId="0" borderId="0" xfId="0" applyNumberFormat="1" applyFont="1" applyAlignment="1">
      <alignment horizontal="center" vertical="top" wrapText="1"/>
    </xf>
    <xf numFmtId="49" fontId="8" fillId="0" borderId="0" xfId="0" applyNumberFormat="1" applyFont="1" applyAlignment="1">
      <alignment horizontal="center" vertical="top"/>
    </xf>
    <xf numFmtId="0" fontId="7" fillId="0" borderId="0" xfId="0" applyFont="1" applyAlignment="1">
      <alignment horizontal="left" vertical="top" wrapText="1"/>
    </xf>
    <xf numFmtId="0" fontId="6" fillId="0" borderId="0" xfId="0" applyFont="1" applyAlignment="1">
      <alignment horizontal="left" vertical="top" wrapText="1"/>
    </xf>
    <xf numFmtId="49" fontId="6" fillId="0" borderId="0" xfId="0" applyNumberFormat="1" applyFont="1" applyAlignment="1">
      <alignment horizontal="center" vertical="top" wrapText="1"/>
    </xf>
    <xf numFmtId="0" fontId="6" fillId="0" borderId="0" xfId="0" applyFont="1" applyAlignment="1">
      <alignment horizontal="justify" vertical="top" wrapText="1"/>
    </xf>
    <xf numFmtId="0" fontId="6" fillId="0" borderId="0" xfId="0" applyFont="1" applyBorder="1" applyAlignment="1" quotePrefix="1">
      <alignment horizontal="center" vertical="top"/>
    </xf>
    <xf numFmtId="0" fontId="7" fillId="0" borderId="0" xfId="0" applyFont="1" applyAlignment="1">
      <alignment vertical="top"/>
    </xf>
    <xf numFmtId="0" fontId="7" fillId="0" borderId="0" xfId="0" applyFont="1" applyAlignment="1">
      <alignment vertical="top" wrapText="1"/>
    </xf>
    <xf numFmtId="0" fontId="8" fillId="0" borderId="0" xfId="0" applyFont="1" applyAlignment="1" applyProtection="1">
      <alignment horizontal="left" vertical="top"/>
      <protection locked="0"/>
    </xf>
    <xf numFmtId="0" fontId="6" fillId="0" borderId="0" xfId="0" applyFont="1" applyAlignment="1">
      <alignment vertical="top"/>
    </xf>
    <xf numFmtId="0" fontId="2" fillId="0" borderId="0" xfId="0" applyFont="1" applyAlignment="1">
      <alignment vertical="top"/>
    </xf>
    <xf numFmtId="164" fontId="3" fillId="0" borderId="0" xfId="0" applyNumberFormat="1" applyFont="1" applyAlignment="1">
      <alignment vertical="top"/>
    </xf>
    <xf numFmtId="0" fontId="7" fillId="0" borderId="0" xfId="0" applyFont="1" applyBorder="1" applyAlignment="1" quotePrefix="1">
      <alignment horizontal="center" vertical="top"/>
    </xf>
    <xf numFmtId="0" fontId="7" fillId="0" borderId="0" xfId="0" applyFont="1" applyAlignment="1">
      <alignment horizontal="justify" vertical="top" wrapText="1"/>
    </xf>
    <xf numFmtId="0" fontId="5" fillId="0" borderId="0" xfId="0" applyFont="1" applyAlignment="1">
      <alignment vertical="top"/>
    </xf>
    <xf numFmtId="49" fontId="7" fillId="0" borderId="0" xfId="0" applyNumberFormat="1" applyFont="1" applyAlignment="1">
      <alignment horizontal="center" vertical="top" wrapText="1"/>
    </xf>
    <xf numFmtId="49" fontId="9" fillId="0" borderId="0" xfId="0" applyNumberFormat="1" applyFont="1" applyAlignment="1">
      <alignment horizontal="center" vertical="top"/>
    </xf>
    <xf numFmtId="164" fontId="5" fillId="0" borderId="0" xfId="0" applyNumberFormat="1" applyFont="1" applyAlignment="1">
      <alignment vertical="top"/>
    </xf>
    <xf numFmtId="0" fontId="3" fillId="0" borderId="12" xfId="0" applyFont="1" applyBorder="1" applyAlignment="1">
      <alignment horizontal="center" vertical="center" wrapText="1"/>
    </xf>
    <xf numFmtId="0" fontId="4" fillId="0" borderId="0" xfId="0" applyFont="1" applyAlignment="1">
      <alignment horizontal="center" vertical="top" wrapText="1"/>
    </xf>
    <xf numFmtId="0" fontId="4" fillId="0" borderId="0" xfId="0" applyFont="1" applyBorder="1" applyAlignment="1">
      <alignment horizontal="center" vertical="top" wrapText="1"/>
    </xf>
    <xf numFmtId="0" fontId="6" fillId="0" borderId="0" xfId="0" applyFont="1" applyAlignment="1">
      <alignment horizontal="left" vertical="justify" wrapText="1"/>
    </xf>
    <xf numFmtId="0" fontId="6" fillId="0" borderId="0" xfId="0" applyFont="1" applyAlignment="1">
      <alignment horizontal="left" vertical="center" wrapText="1"/>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10"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4" fillId="0" borderId="0" xfId="0" applyFont="1" applyAlignment="1">
      <alignment horizontal="center" vertical="top" wrapText="1"/>
    </xf>
    <xf numFmtId="0" fontId="4" fillId="0" borderId="20" xfId="0" applyFont="1" applyBorder="1" applyAlignment="1">
      <alignment horizontal="center" vertical="top" wrapText="1"/>
    </xf>
    <xf numFmtId="0" fontId="10" fillId="0" borderId="10" xfId="0"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0" fillId="0" borderId="15" xfId="0" applyBorder="1" applyAlignment="1">
      <alignment/>
    </xf>
    <xf numFmtId="0" fontId="0" fillId="0" borderId="16" xfId="0" applyBorder="1" applyAlignment="1">
      <alignment/>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0"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0"/>
  <sheetViews>
    <sheetView tabSelected="1" view="pageBreakPreview" zoomScale="60" zoomScaleNormal="85" zoomScalePageLayoutView="0" workbookViewId="0" topLeftCell="A1">
      <selection activeCell="K3" sqref="K3"/>
    </sheetView>
  </sheetViews>
  <sheetFormatPr defaultColWidth="9.00390625" defaultRowHeight="12.75"/>
  <cols>
    <col min="1" max="1" width="8.125" style="0" customWidth="1"/>
    <col min="2" max="2" width="38.75390625" style="0" customWidth="1"/>
    <col min="3" max="3" width="11.125" style="0" customWidth="1"/>
    <col min="4" max="4" width="16.375" style="0" customWidth="1"/>
    <col min="5" max="5" width="19.375" style="0" customWidth="1"/>
    <col min="6" max="6" width="21.625" style="0" customWidth="1"/>
    <col min="7" max="7" width="24.375" style="0" customWidth="1"/>
    <col min="8" max="8" width="29.375" style="0" customWidth="1"/>
    <col min="9" max="9" width="17.625" style="0" customWidth="1"/>
    <col min="10" max="10" width="19.25390625" style="0" customWidth="1"/>
    <col min="11" max="11" width="17.125" style="0" customWidth="1"/>
    <col min="12" max="12" width="18.125" style="0" customWidth="1"/>
    <col min="13" max="13" width="17.875" style="0" customWidth="1"/>
  </cols>
  <sheetData>
    <row r="1" spans="8:12" ht="15.75">
      <c r="H1" s="2" t="s">
        <v>16</v>
      </c>
      <c r="I1" s="2"/>
      <c r="J1" s="2"/>
      <c r="K1" s="2" t="s">
        <v>92</v>
      </c>
      <c r="L1" s="2"/>
    </row>
    <row r="2" spans="8:12" ht="15.75">
      <c r="H2" s="2" t="s">
        <v>16</v>
      </c>
      <c r="I2" s="2"/>
      <c r="J2" s="2"/>
      <c r="K2" s="2" t="s">
        <v>7</v>
      </c>
      <c r="L2" s="2"/>
    </row>
    <row r="3" spans="8:12" ht="15.75">
      <c r="H3" s="2" t="s">
        <v>16</v>
      </c>
      <c r="I3" s="2"/>
      <c r="J3" s="2"/>
      <c r="K3" s="2" t="s">
        <v>110</v>
      </c>
      <c r="L3" s="2"/>
    </row>
    <row r="5" spans="3:10" ht="18.75">
      <c r="C5" s="51" t="s">
        <v>109</v>
      </c>
      <c r="D5" s="51"/>
      <c r="E5" s="51"/>
      <c r="F5" s="51"/>
      <c r="G5" s="51"/>
      <c r="H5" s="51"/>
      <c r="I5" s="37"/>
      <c r="J5" s="37"/>
    </row>
    <row r="6" spans="3:10" ht="18.75">
      <c r="C6" s="51"/>
      <c r="D6" s="51"/>
      <c r="E6" s="51"/>
      <c r="F6" s="51"/>
      <c r="G6" s="51"/>
      <c r="H6" s="51"/>
      <c r="I6" s="37"/>
      <c r="J6" s="37"/>
    </row>
    <row r="7" spans="3:10" ht="18.75">
      <c r="C7" s="51"/>
      <c r="D7" s="51"/>
      <c r="E7" s="51"/>
      <c r="F7" s="51"/>
      <c r="G7" s="51"/>
      <c r="H7" s="51"/>
      <c r="I7" s="37"/>
      <c r="J7" s="37"/>
    </row>
    <row r="8" spans="3:12" ht="7.5" customHeight="1" thickBot="1">
      <c r="C8" s="52"/>
      <c r="D8" s="52"/>
      <c r="E8" s="52"/>
      <c r="F8" s="52"/>
      <c r="G8" s="52"/>
      <c r="H8" s="52"/>
      <c r="I8" s="38"/>
      <c r="J8" s="38"/>
      <c r="L8" s="1" t="s">
        <v>18</v>
      </c>
    </row>
    <row r="9" spans="1:13" ht="31.5" customHeight="1" thickBot="1">
      <c r="A9" s="3"/>
      <c r="B9" s="3"/>
      <c r="C9" s="58" t="s">
        <v>14</v>
      </c>
      <c r="D9" s="58"/>
      <c r="E9" s="58"/>
      <c r="F9" s="58"/>
      <c r="G9" s="58"/>
      <c r="H9" s="58"/>
      <c r="I9" s="58"/>
      <c r="J9" s="58"/>
      <c r="K9" s="59"/>
      <c r="L9" s="36" t="s">
        <v>15</v>
      </c>
      <c r="M9" s="63" t="s">
        <v>17</v>
      </c>
    </row>
    <row r="10" spans="1:13" ht="15" customHeight="1">
      <c r="A10" s="41" t="s">
        <v>0</v>
      </c>
      <c r="B10" s="43" t="s">
        <v>1</v>
      </c>
      <c r="C10" s="45" t="s">
        <v>2</v>
      </c>
      <c r="D10" s="48" t="s">
        <v>3</v>
      </c>
      <c r="E10" s="53" t="s">
        <v>4</v>
      </c>
      <c r="F10" s="53" t="s">
        <v>5</v>
      </c>
      <c r="G10" s="60" t="s">
        <v>89</v>
      </c>
      <c r="H10" s="53" t="s">
        <v>6</v>
      </c>
      <c r="I10" s="60" t="s">
        <v>94</v>
      </c>
      <c r="J10" s="60" t="s">
        <v>95</v>
      </c>
      <c r="K10" s="53" t="s">
        <v>93</v>
      </c>
      <c r="L10" s="60" t="s">
        <v>19</v>
      </c>
      <c r="M10" s="64"/>
    </row>
    <row r="11" spans="1:13" ht="30.75" customHeight="1">
      <c r="A11" s="41"/>
      <c r="B11" s="43"/>
      <c r="C11" s="46"/>
      <c r="D11" s="49"/>
      <c r="E11" s="54"/>
      <c r="F11" s="54"/>
      <c r="G11" s="61"/>
      <c r="H11" s="56"/>
      <c r="I11" s="61"/>
      <c r="J11" s="61"/>
      <c r="K11" s="54"/>
      <c r="L11" s="61"/>
      <c r="M11" s="64"/>
    </row>
    <row r="12" spans="1:13" ht="29.25" customHeight="1">
      <c r="A12" s="41"/>
      <c r="B12" s="43"/>
      <c r="C12" s="46"/>
      <c r="D12" s="49"/>
      <c r="E12" s="54"/>
      <c r="F12" s="54"/>
      <c r="G12" s="61"/>
      <c r="H12" s="56"/>
      <c r="I12" s="61"/>
      <c r="J12" s="61"/>
      <c r="K12" s="54"/>
      <c r="L12" s="61"/>
      <c r="M12" s="64"/>
    </row>
    <row r="13" spans="1:13" ht="30.75" customHeight="1">
      <c r="A13" s="41"/>
      <c r="B13" s="43"/>
      <c r="C13" s="46"/>
      <c r="D13" s="49"/>
      <c r="E13" s="54"/>
      <c r="F13" s="54"/>
      <c r="G13" s="61"/>
      <c r="H13" s="56"/>
      <c r="I13" s="61"/>
      <c r="J13" s="61"/>
      <c r="K13" s="54"/>
      <c r="L13" s="61"/>
      <c r="M13" s="64"/>
    </row>
    <row r="14" spans="1:13" ht="34.5" customHeight="1">
      <c r="A14" s="41"/>
      <c r="B14" s="43"/>
      <c r="C14" s="46"/>
      <c r="D14" s="49"/>
      <c r="E14" s="54"/>
      <c r="F14" s="54"/>
      <c r="G14" s="61"/>
      <c r="H14" s="56"/>
      <c r="I14" s="61"/>
      <c r="J14" s="61"/>
      <c r="K14" s="54"/>
      <c r="L14" s="61"/>
      <c r="M14" s="64"/>
    </row>
    <row r="15" spans="1:13" ht="36.75" customHeight="1">
      <c r="A15" s="41"/>
      <c r="B15" s="43"/>
      <c r="C15" s="46"/>
      <c r="D15" s="49"/>
      <c r="E15" s="54"/>
      <c r="F15" s="54"/>
      <c r="G15" s="61"/>
      <c r="H15" s="56"/>
      <c r="I15" s="61"/>
      <c r="J15" s="61"/>
      <c r="K15" s="54"/>
      <c r="L15" s="61"/>
      <c r="M15" s="64"/>
    </row>
    <row r="16" spans="1:13" ht="132.75" customHeight="1" thickBot="1">
      <c r="A16" s="42"/>
      <c r="B16" s="44"/>
      <c r="C16" s="47"/>
      <c r="D16" s="50"/>
      <c r="E16" s="55"/>
      <c r="F16" s="55"/>
      <c r="G16" s="62"/>
      <c r="H16" s="57"/>
      <c r="I16" s="62"/>
      <c r="J16" s="62"/>
      <c r="K16" s="55"/>
      <c r="L16" s="62"/>
      <c r="M16" s="65"/>
    </row>
    <row r="17" spans="1:13" ht="16.5" thickBot="1">
      <c r="A17" s="4">
        <v>1</v>
      </c>
      <c r="B17" s="5">
        <v>2</v>
      </c>
      <c r="C17" s="6">
        <v>3</v>
      </c>
      <c r="D17" s="5">
        <v>4</v>
      </c>
      <c r="E17" s="6">
        <v>5</v>
      </c>
      <c r="F17" s="5">
        <v>6</v>
      </c>
      <c r="G17" s="5">
        <v>7</v>
      </c>
      <c r="H17" s="6">
        <v>8</v>
      </c>
      <c r="I17" s="6">
        <v>9</v>
      </c>
      <c r="J17" s="6">
        <v>10</v>
      </c>
      <c r="K17" s="7">
        <v>12</v>
      </c>
      <c r="L17" s="5">
        <v>13</v>
      </c>
      <c r="M17" s="5">
        <v>14</v>
      </c>
    </row>
    <row r="19" spans="1:5" ht="15.75">
      <c r="A19" s="12" t="s">
        <v>16</v>
      </c>
      <c r="B19" s="24" t="s">
        <v>9</v>
      </c>
      <c r="C19" s="2"/>
      <c r="D19" s="2"/>
      <c r="E19" s="2"/>
    </row>
    <row r="20" spans="1:14" ht="15.75">
      <c r="A20" s="12" t="s">
        <v>8</v>
      </c>
      <c r="B20" s="10" t="s">
        <v>20</v>
      </c>
      <c r="C20" s="9">
        <f>D20+E20+F20+H20+K20</f>
        <v>63.864</v>
      </c>
      <c r="D20" s="9"/>
      <c r="E20" s="9"/>
      <c r="F20" s="9"/>
      <c r="G20" s="9"/>
      <c r="H20" s="9"/>
      <c r="I20" s="9"/>
      <c r="J20" s="9"/>
      <c r="K20" s="9">
        <v>63.864</v>
      </c>
      <c r="L20" s="29">
        <v>11.34</v>
      </c>
      <c r="M20" s="9">
        <f>C20+L20</f>
        <v>75.204</v>
      </c>
      <c r="N20" s="9"/>
    </row>
    <row r="21" spans="1:14" ht="15.75">
      <c r="A21" s="12"/>
      <c r="B21" s="16" t="s">
        <v>2</v>
      </c>
      <c r="C21" s="32">
        <f>C20</f>
        <v>63.864</v>
      </c>
      <c r="D21" s="32"/>
      <c r="E21" s="32"/>
      <c r="F21" s="32"/>
      <c r="G21" s="32"/>
      <c r="H21" s="32"/>
      <c r="I21" s="32"/>
      <c r="J21" s="32"/>
      <c r="K21" s="32">
        <f>K20</f>
        <v>63.864</v>
      </c>
      <c r="L21" s="35">
        <f>L20</f>
        <v>11.34</v>
      </c>
      <c r="M21" s="32">
        <f>C21+L21</f>
        <v>75.204</v>
      </c>
      <c r="N21" s="9"/>
    </row>
    <row r="22" spans="1:14" ht="15.75">
      <c r="A22" s="12"/>
      <c r="B22" s="16" t="s">
        <v>26</v>
      </c>
      <c r="C22" s="9"/>
      <c r="D22" s="9"/>
      <c r="E22" s="9"/>
      <c r="F22" s="9"/>
      <c r="G22" s="9"/>
      <c r="H22" s="9"/>
      <c r="I22" s="9"/>
      <c r="J22" s="9"/>
      <c r="K22" s="9"/>
      <c r="L22" s="29"/>
      <c r="M22" s="9"/>
      <c r="N22" s="9"/>
    </row>
    <row r="23" spans="1:14" ht="15.75">
      <c r="A23" s="12" t="s">
        <v>11</v>
      </c>
      <c r="B23" s="10" t="s">
        <v>102</v>
      </c>
      <c r="C23" s="9">
        <f>D23+K23</f>
        <v>222.5</v>
      </c>
      <c r="D23" s="9">
        <v>216.7</v>
      </c>
      <c r="E23" s="9"/>
      <c r="F23" s="9"/>
      <c r="G23" s="9"/>
      <c r="H23" s="9"/>
      <c r="I23" s="9"/>
      <c r="J23" s="9"/>
      <c r="K23" s="9">
        <v>5.8</v>
      </c>
      <c r="L23" s="29"/>
      <c r="M23" s="9">
        <f>C23+L23</f>
        <v>222.5</v>
      </c>
      <c r="N23" s="9"/>
    </row>
    <row r="24" spans="1:14" ht="15.75">
      <c r="A24" s="12"/>
      <c r="B24" s="10" t="s">
        <v>103</v>
      </c>
      <c r="C24" s="9">
        <f>D24</f>
        <v>130</v>
      </c>
      <c r="D24" s="9">
        <v>130</v>
      </c>
      <c r="E24" s="9"/>
      <c r="F24" s="9"/>
      <c r="G24" s="9"/>
      <c r="H24" s="9"/>
      <c r="I24" s="9"/>
      <c r="J24" s="9"/>
      <c r="K24" s="9"/>
      <c r="L24" s="29"/>
      <c r="M24" s="9">
        <f>C24+L24</f>
        <v>130</v>
      </c>
      <c r="N24" s="9"/>
    </row>
    <row r="25" spans="1:14" ht="15.75">
      <c r="A25" s="12"/>
      <c r="B25" s="10" t="s">
        <v>104</v>
      </c>
      <c r="C25" s="9">
        <f>D25</f>
        <v>86.7</v>
      </c>
      <c r="D25" s="9">
        <v>86.7</v>
      </c>
      <c r="E25" s="9"/>
      <c r="F25" s="9"/>
      <c r="G25" s="9"/>
      <c r="H25" s="9"/>
      <c r="I25" s="9"/>
      <c r="J25" s="9"/>
      <c r="K25" s="9"/>
      <c r="L25" s="29"/>
      <c r="M25" s="9">
        <f>C25+L25</f>
        <v>86.7</v>
      </c>
      <c r="N25" s="9"/>
    </row>
    <row r="26" spans="1:14" ht="52.5" customHeight="1">
      <c r="A26" s="12" t="s">
        <v>27</v>
      </c>
      <c r="B26" s="13" t="s">
        <v>28</v>
      </c>
      <c r="C26" s="9"/>
      <c r="D26" s="9"/>
      <c r="E26" s="9"/>
      <c r="F26" s="9"/>
      <c r="G26" s="9"/>
      <c r="H26" s="9"/>
      <c r="I26" s="9"/>
      <c r="J26" s="9"/>
      <c r="K26" s="9"/>
      <c r="L26" s="29">
        <v>20</v>
      </c>
      <c r="M26" s="9">
        <f>C26+L26</f>
        <v>20</v>
      </c>
      <c r="N26" s="9"/>
    </row>
    <row r="27" spans="1:14" ht="15.75" customHeight="1">
      <c r="A27" s="12"/>
      <c r="B27" s="16" t="s">
        <v>2</v>
      </c>
      <c r="C27" s="32">
        <f>C23+C26</f>
        <v>222.5</v>
      </c>
      <c r="D27" s="32">
        <f>D23+D26</f>
        <v>216.7</v>
      </c>
      <c r="E27" s="32"/>
      <c r="F27" s="32"/>
      <c r="G27" s="32"/>
      <c r="H27" s="32"/>
      <c r="I27" s="32"/>
      <c r="J27" s="32"/>
      <c r="K27" s="32">
        <f>K23+K26</f>
        <v>5.8</v>
      </c>
      <c r="L27" s="32">
        <f>L23+L26</f>
        <v>20</v>
      </c>
      <c r="M27" s="32">
        <f>C27+L27</f>
        <v>242.5</v>
      </c>
      <c r="N27" s="9"/>
    </row>
    <row r="28" spans="1:14" ht="16.5" customHeight="1">
      <c r="A28" s="12"/>
      <c r="B28" s="25" t="s">
        <v>10</v>
      </c>
      <c r="C28" s="9" t="s">
        <v>16</v>
      </c>
      <c r="D28" s="9"/>
      <c r="E28" s="9"/>
      <c r="F28" s="9"/>
      <c r="G28" s="9"/>
      <c r="H28" s="9"/>
      <c r="I28" s="9"/>
      <c r="J28" s="9"/>
      <c r="K28" s="9"/>
      <c r="L28" s="9"/>
      <c r="M28" s="9"/>
      <c r="N28" s="9"/>
    </row>
    <row r="29" spans="1:14" ht="18" customHeight="1">
      <c r="A29" s="15" t="s">
        <v>21</v>
      </c>
      <c r="B29" s="14" t="s">
        <v>105</v>
      </c>
      <c r="C29" s="9">
        <f>D29+K29</f>
        <v>226.906</v>
      </c>
      <c r="D29" s="9">
        <v>328.2</v>
      </c>
      <c r="E29" s="9"/>
      <c r="F29" s="9"/>
      <c r="G29" s="9"/>
      <c r="H29" s="9"/>
      <c r="I29" s="9"/>
      <c r="J29" s="9"/>
      <c r="K29" s="9">
        <v>-101.294</v>
      </c>
      <c r="L29" s="9">
        <v>37.208</v>
      </c>
      <c r="M29" s="9">
        <f aca="true" t="shared" si="0" ref="M29:M34">C29+L29</f>
        <v>264.11400000000003</v>
      </c>
      <c r="N29" s="9"/>
    </row>
    <row r="30" spans="1:14" ht="15.75" customHeight="1">
      <c r="A30" s="15"/>
      <c r="B30" s="10" t="s">
        <v>103</v>
      </c>
      <c r="C30" s="9">
        <f>D30+K30</f>
        <v>46.5</v>
      </c>
      <c r="D30" s="9">
        <v>46.5</v>
      </c>
      <c r="E30" s="9"/>
      <c r="F30" s="9"/>
      <c r="G30" s="9"/>
      <c r="H30" s="9"/>
      <c r="I30" s="9"/>
      <c r="J30" s="9"/>
      <c r="K30" s="9"/>
      <c r="L30" s="9"/>
      <c r="M30" s="9">
        <f t="shared" si="0"/>
        <v>46.5</v>
      </c>
      <c r="N30" s="9"/>
    </row>
    <row r="31" spans="1:14" ht="18" customHeight="1">
      <c r="A31" s="15"/>
      <c r="B31" s="10" t="s">
        <v>104</v>
      </c>
      <c r="C31" s="9">
        <f>D31+K31</f>
        <v>281.7</v>
      </c>
      <c r="D31" s="9">
        <v>281.7</v>
      </c>
      <c r="E31" s="9"/>
      <c r="F31" s="9"/>
      <c r="G31" s="9"/>
      <c r="H31" s="9"/>
      <c r="I31" s="9"/>
      <c r="J31" s="9"/>
      <c r="K31" s="9"/>
      <c r="L31" s="9"/>
      <c r="M31" s="9">
        <f t="shared" si="0"/>
        <v>281.7</v>
      </c>
      <c r="N31" s="9"/>
    </row>
    <row r="32" spans="1:14" ht="30.75" customHeight="1">
      <c r="A32" s="15" t="s">
        <v>22</v>
      </c>
      <c r="B32" s="13" t="s">
        <v>23</v>
      </c>
      <c r="C32" s="9">
        <f>D32+K32</f>
        <v>-1.2</v>
      </c>
      <c r="D32" s="9"/>
      <c r="E32" s="9"/>
      <c r="F32" s="9"/>
      <c r="G32" s="9"/>
      <c r="H32" s="9"/>
      <c r="I32" s="9"/>
      <c r="J32" s="9"/>
      <c r="K32" s="9">
        <v>-1.2</v>
      </c>
      <c r="L32" s="9"/>
      <c r="M32" s="9">
        <f t="shared" si="0"/>
        <v>-1.2</v>
      </c>
      <c r="N32" s="9"/>
    </row>
    <row r="33" spans="1:14" ht="17.25" customHeight="1">
      <c r="A33" s="15" t="s">
        <v>24</v>
      </c>
      <c r="B33" s="26" t="s">
        <v>25</v>
      </c>
      <c r="C33" s="9">
        <f>D33+K33</f>
        <v>49.79</v>
      </c>
      <c r="D33" s="9"/>
      <c r="E33" s="9"/>
      <c r="F33" s="9"/>
      <c r="G33" s="9"/>
      <c r="H33" s="9"/>
      <c r="I33" s="9"/>
      <c r="J33" s="9"/>
      <c r="K33" s="9">
        <v>49.79</v>
      </c>
      <c r="L33" s="9"/>
      <c r="M33" s="9">
        <f t="shared" si="0"/>
        <v>49.79</v>
      </c>
      <c r="N33" s="9"/>
    </row>
    <row r="34" spans="1:14" ht="20.25" customHeight="1">
      <c r="A34" s="12"/>
      <c r="B34" s="16" t="s">
        <v>2</v>
      </c>
      <c r="C34" s="32">
        <f>C29+C32+C33</f>
        <v>275.49600000000004</v>
      </c>
      <c r="D34" s="32">
        <f>D29+D32+D33</f>
        <v>328.2</v>
      </c>
      <c r="E34" s="32"/>
      <c r="F34" s="32"/>
      <c r="G34" s="32"/>
      <c r="H34" s="32"/>
      <c r="I34" s="32"/>
      <c r="J34" s="32"/>
      <c r="K34" s="32">
        <f>K29+K32+K33</f>
        <v>-52.704</v>
      </c>
      <c r="L34" s="32">
        <f>L29+L32+L33</f>
        <v>37.208</v>
      </c>
      <c r="M34" s="32">
        <f t="shared" si="0"/>
        <v>312.70400000000006</v>
      </c>
      <c r="N34" s="9"/>
    </row>
    <row r="35" spans="1:14" ht="25.5">
      <c r="A35" s="12"/>
      <c r="B35" s="16" t="s">
        <v>29</v>
      </c>
      <c r="C35" s="9"/>
      <c r="D35" s="9"/>
      <c r="E35" s="9"/>
      <c r="F35" s="9"/>
      <c r="G35" s="9"/>
      <c r="H35" s="9"/>
      <c r="I35" s="9"/>
      <c r="J35" s="9"/>
      <c r="K35" s="9"/>
      <c r="L35" s="9"/>
      <c r="M35" s="9"/>
      <c r="N35" s="9"/>
    </row>
    <row r="36" spans="1:14" ht="9" customHeight="1">
      <c r="A36" s="12"/>
      <c r="B36" s="27" t="s">
        <v>16</v>
      </c>
      <c r="C36" s="9"/>
      <c r="D36" s="9"/>
      <c r="E36" s="9"/>
      <c r="F36" s="9"/>
      <c r="G36" s="9"/>
      <c r="H36" s="9"/>
      <c r="I36" s="9"/>
      <c r="J36" s="9"/>
      <c r="K36" s="9"/>
      <c r="L36" s="9"/>
      <c r="M36" s="9"/>
      <c r="N36" s="9"/>
    </row>
    <row r="37" spans="1:14" ht="216.75">
      <c r="A37" s="12" t="s">
        <v>30</v>
      </c>
      <c r="B37" s="10" t="s">
        <v>31</v>
      </c>
      <c r="C37" s="9">
        <f>D37+E37+F37+H37+K37</f>
        <v>122.782</v>
      </c>
      <c r="D37" s="9"/>
      <c r="E37" s="9"/>
      <c r="F37" s="9">
        <v>122.782</v>
      </c>
      <c r="G37" s="9"/>
      <c r="H37" s="9"/>
      <c r="I37" s="9"/>
      <c r="J37" s="9"/>
      <c r="K37" s="9"/>
      <c r="L37" s="9"/>
      <c r="M37" s="9">
        <f aca="true" t="shared" si="1" ref="M37:M63">C37+L37</f>
        <v>122.782</v>
      </c>
      <c r="N37" s="9"/>
    </row>
    <row r="38" spans="1:14" ht="216.75">
      <c r="A38" s="12" t="s">
        <v>32</v>
      </c>
      <c r="B38" s="10" t="s">
        <v>33</v>
      </c>
      <c r="C38" s="9">
        <f>D38+E38+F38+H38+K38</f>
        <v>-0.01409</v>
      </c>
      <c r="D38" s="9"/>
      <c r="E38" s="9"/>
      <c r="F38" s="9"/>
      <c r="G38" s="9"/>
      <c r="H38" s="9">
        <v>-0.01409</v>
      </c>
      <c r="I38" s="9"/>
      <c r="J38" s="9"/>
      <c r="K38" s="9"/>
      <c r="L38" s="9"/>
      <c r="M38" s="9">
        <f t="shared" si="1"/>
        <v>-0.01409</v>
      </c>
      <c r="N38" s="9"/>
    </row>
    <row r="39" spans="1:14" ht="328.5" customHeight="1">
      <c r="A39" s="12" t="s">
        <v>34</v>
      </c>
      <c r="B39" s="10" t="s">
        <v>35</v>
      </c>
      <c r="C39" s="9">
        <f>D39+E39+F39+H39+G39</f>
        <v>-4.37</v>
      </c>
      <c r="D39" s="9"/>
      <c r="E39" s="9"/>
      <c r="F39" s="9">
        <v>-4.37</v>
      </c>
      <c r="G39" s="9"/>
      <c r="H39" s="9"/>
      <c r="I39" s="9"/>
      <c r="J39" s="9"/>
      <c r="K39" s="9"/>
      <c r="L39" s="9"/>
      <c r="M39" s="9">
        <f t="shared" si="1"/>
        <v>-4.37</v>
      </c>
      <c r="N39" s="9"/>
    </row>
    <row r="40" spans="1:14" ht="102" customHeight="1">
      <c r="A40" s="12" t="s">
        <v>36</v>
      </c>
      <c r="B40" s="10" t="s">
        <v>37</v>
      </c>
      <c r="C40" s="9">
        <f>D40+E40+F40+H40+G40</f>
        <v>3.276</v>
      </c>
      <c r="D40" s="9"/>
      <c r="E40" s="9"/>
      <c r="F40" s="9">
        <v>3.276</v>
      </c>
      <c r="G40" s="9"/>
      <c r="H40" s="9"/>
      <c r="I40" s="9"/>
      <c r="J40" s="9"/>
      <c r="K40" s="9"/>
      <c r="L40" s="9"/>
      <c r="M40" s="9">
        <f t="shared" si="1"/>
        <v>3.276</v>
      </c>
      <c r="N40" s="9"/>
    </row>
    <row r="41" spans="1:14" ht="89.25" customHeight="1">
      <c r="A41" s="12" t="s">
        <v>38</v>
      </c>
      <c r="B41" s="10" t="s">
        <v>39</v>
      </c>
      <c r="C41" s="9">
        <f>D41+E41+F41+H41+G41</f>
        <v>-0.58261</v>
      </c>
      <c r="D41" s="9"/>
      <c r="E41" s="9"/>
      <c r="F41" s="9"/>
      <c r="G41" s="9"/>
      <c r="H41" s="9">
        <v>-0.58261</v>
      </c>
      <c r="I41" s="9"/>
      <c r="J41" s="9"/>
      <c r="K41" s="9"/>
      <c r="L41" s="9"/>
      <c r="M41" s="9">
        <f t="shared" si="1"/>
        <v>-0.58261</v>
      </c>
      <c r="N41" s="9"/>
    </row>
    <row r="42" spans="1:14" ht="185.25" customHeight="1">
      <c r="A42" s="12" t="s">
        <v>40</v>
      </c>
      <c r="B42" s="10" t="s">
        <v>41</v>
      </c>
      <c r="C42" s="9">
        <f>D42+E42+F42+H42+G42</f>
        <v>56.206</v>
      </c>
      <c r="D42" s="9"/>
      <c r="E42" s="9"/>
      <c r="F42" s="9">
        <v>56.206</v>
      </c>
      <c r="G42" s="9"/>
      <c r="H42" s="9"/>
      <c r="I42" s="9"/>
      <c r="J42" s="9"/>
      <c r="K42" s="9"/>
      <c r="L42" s="9"/>
      <c r="M42" s="9">
        <f t="shared" si="1"/>
        <v>56.206</v>
      </c>
      <c r="N42" s="9"/>
    </row>
    <row r="43" spans="1:14" ht="40.5" customHeight="1">
      <c r="A43" s="12" t="s">
        <v>42</v>
      </c>
      <c r="B43" s="10" t="s">
        <v>43</v>
      </c>
      <c r="C43" s="9">
        <f>D43+E43+F43+H43+G43</f>
        <v>-0.635</v>
      </c>
      <c r="D43" s="9"/>
      <c r="E43" s="9"/>
      <c r="F43" s="9"/>
      <c r="G43" s="9"/>
      <c r="H43" s="9">
        <v>-0.635</v>
      </c>
      <c r="I43" s="9"/>
      <c r="J43" s="9"/>
      <c r="K43" s="9"/>
      <c r="L43" s="9"/>
      <c r="M43" s="9">
        <f t="shared" si="1"/>
        <v>-0.635</v>
      </c>
      <c r="N43" s="9"/>
    </row>
    <row r="44" spans="1:14" ht="41.25" customHeight="1">
      <c r="A44" s="12" t="s">
        <v>44</v>
      </c>
      <c r="B44" s="10" t="s">
        <v>45</v>
      </c>
      <c r="C44" s="9">
        <f aca="true" t="shared" si="2" ref="C44:C53">D44+E44+F44+H44+G44</f>
        <v>57.106</v>
      </c>
      <c r="D44" s="9"/>
      <c r="E44" s="9"/>
      <c r="F44" s="9">
        <v>57.106</v>
      </c>
      <c r="G44" s="9"/>
      <c r="H44" s="9"/>
      <c r="I44" s="9"/>
      <c r="J44" s="9"/>
      <c r="K44" s="9"/>
      <c r="L44" s="9"/>
      <c r="M44" s="9">
        <f t="shared" si="1"/>
        <v>57.106</v>
      </c>
      <c r="N44" s="9"/>
    </row>
    <row r="45" spans="1:14" ht="38.25" customHeight="1">
      <c r="A45" s="12" t="s">
        <v>46</v>
      </c>
      <c r="B45" s="10" t="s">
        <v>47</v>
      </c>
      <c r="C45" s="9">
        <f t="shared" si="2"/>
        <v>-2.93978</v>
      </c>
      <c r="D45" s="9"/>
      <c r="E45" s="9">
        <v>-2.93978</v>
      </c>
      <c r="F45" s="9"/>
      <c r="G45" s="9"/>
      <c r="H45" s="9"/>
      <c r="I45" s="9"/>
      <c r="J45" s="9"/>
      <c r="K45" s="9"/>
      <c r="L45" s="9"/>
      <c r="M45" s="9">
        <f t="shared" si="1"/>
        <v>-2.93978</v>
      </c>
      <c r="N45" s="9"/>
    </row>
    <row r="46" spans="1:14" ht="38.25" customHeight="1">
      <c r="A46" s="12" t="s">
        <v>48</v>
      </c>
      <c r="B46" s="10" t="s">
        <v>49</v>
      </c>
      <c r="C46" s="9">
        <f t="shared" si="2"/>
        <v>28.63628</v>
      </c>
      <c r="D46" s="9"/>
      <c r="E46" s="9">
        <v>28.63628</v>
      </c>
      <c r="F46" s="9"/>
      <c r="G46" s="9"/>
      <c r="H46" s="9"/>
      <c r="I46" s="9"/>
      <c r="J46" s="9"/>
      <c r="K46" s="9"/>
      <c r="L46" s="9"/>
      <c r="M46" s="9">
        <f t="shared" si="1"/>
        <v>28.63628</v>
      </c>
      <c r="N46" s="9"/>
    </row>
    <row r="47" spans="1:14" ht="30" customHeight="1">
      <c r="A47" s="12" t="s">
        <v>50</v>
      </c>
      <c r="B47" s="10" t="s">
        <v>51</v>
      </c>
      <c r="C47" s="9">
        <f t="shared" si="2"/>
        <v>570.331</v>
      </c>
      <c r="D47" s="9"/>
      <c r="E47" s="9">
        <v>570.331</v>
      </c>
      <c r="F47" s="9"/>
      <c r="G47" s="9"/>
      <c r="H47" s="9"/>
      <c r="I47" s="9"/>
      <c r="J47" s="9"/>
      <c r="K47" s="9"/>
      <c r="L47" s="9"/>
      <c r="M47" s="9">
        <f t="shared" si="1"/>
        <v>570.331</v>
      </c>
      <c r="N47" s="9"/>
    </row>
    <row r="48" spans="1:14" ht="36.75" customHeight="1">
      <c r="A48" s="12" t="s">
        <v>53</v>
      </c>
      <c r="B48" s="10" t="s">
        <v>52</v>
      </c>
      <c r="C48" s="9">
        <f t="shared" si="2"/>
        <v>15.35361</v>
      </c>
      <c r="D48" s="9"/>
      <c r="E48" s="9">
        <v>15.35361</v>
      </c>
      <c r="F48" s="9"/>
      <c r="G48" s="9"/>
      <c r="H48" s="9"/>
      <c r="I48" s="9"/>
      <c r="J48" s="9"/>
      <c r="K48" s="9"/>
      <c r="L48" s="9"/>
      <c r="M48" s="9">
        <f t="shared" si="1"/>
        <v>15.35361</v>
      </c>
      <c r="N48" s="9"/>
    </row>
    <row r="49" spans="1:14" ht="29.25" customHeight="1">
      <c r="A49" s="17" t="s">
        <v>54</v>
      </c>
      <c r="B49" s="10" t="s">
        <v>55</v>
      </c>
      <c r="C49" s="9">
        <f t="shared" si="2"/>
        <v>-2.53905</v>
      </c>
      <c r="D49" s="9"/>
      <c r="E49" s="9">
        <v>-2.53905</v>
      </c>
      <c r="F49" s="9"/>
      <c r="G49" s="9"/>
      <c r="H49" s="9"/>
      <c r="I49" s="9"/>
      <c r="J49" s="9"/>
      <c r="K49" s="9"/>
      <c r="L49" s="9"/>
      <c r="M49" s="9">
        <f t="shared" si="1"/>
        <v>-2.53905</v>
      </c>
      <c r="N49" s="9"/>
    </row>
    <row r="50" spans="1:14" ht="27" customHeight="1">
      <c r="A50" s="17" t="s">
        <v>56</v>
      </c>
      <c r="B50" s="10" t="s">
        <v>57</v>
      </c>
      <c r="C50" s="9">
        <f t="shared" si="2"/>
        <v>19.90153</v>
      </c>
      <c r="D50" s="9"/>
      <c r="E50" s="9">
        <v>19.90153</v>
      </c>
      <c r="F50" s="9"/>
      <c r="G50" s="9"/>
      <c r="H50" s="9"/>
      <c r="I50" s="9"/>
      <c r="J50" s="9"/>
      <c r="K50" s="9"/>
      <c r="L50" s="9"/>
      <c r="M50" s="9">
        <f t="shared" si="1"/>
        <v>19.90153</v>
      </c>
      <c r="N50" s="9"/>
    </row>
    <row r="51" spans="1:14" ht="26.25" customHeight="1">
      <c r="A51" s="17" t="s">
        <v>58</v>
      </c>
      <c r="B51" s="10" t="s">
        <v>59</v>
      </c>
      <c r="C51" s="9">
        <f t="shared" si="2"/>
        <v>-5.692</v>
      </c>
      <c r="D51" s="9"/>
      <c r="E51" s="9">
        <v>-5.692</v>
      </c>
      <c r="F51" s="9"/>
      <c r="G51" s="9"/>
      <c r="H51" s="9"/>
      <c r="I51" s="9"/>
      <c r="J51" s="9"/>
      <c r="K51" s="9"/>
      <c r="L51" s="9"/>
      <c r="M51" s="9">
        <f t="shared" si="1"/>
        <v>-5.692</v>
      </c>
      <c r="N51" s="9"/>
    </row>
    <row r="52" spans="1:14" ht="39" customHeight="1">
      <c r="A52" s="17" t="s">
        <v>60</v>
      </c>
      <c r="B52" s="10" t="s">
        <v>61</v>
      </c>
      <c r="C52" s="9">
        <f t="shared" si="2"/>
        <v>-16.71563</v>
      </c>
      <c r="D52" s="9"/>
      <c r="E52" s="9">
        <v>-16.71563</v>
      </c>
      <c r="F52" s="9"/>
      <c r="G52" s="9"/>
      <c r="H52" s="9"/>
      <c r="I52" s="9"/>
      <c r="J52" s="9"/>
      <c r="K52" s="9"/>
      <c r="L52" s="9"/>
      <c r="M52" s="9">
        <f t="shared" si="1"/>
        <v>-16.71563</v>
      </c>
      <c r="N52" s="9"/>
    </row>
    <row r="53" spans="1:14" ht="52.5" customHeight="1">
      <c r="A53" s="17" t="s">
        <v>62</v>
      </c>
      <c r="B53" s="10" t="s">
        <v>63</v>
      </c>
      <c r="C53" s="9">
        <f t="shared" si="2"/>
        <v>6.86109</v>
      </c>
      <c r="D53" s="9"/>
      <c r="E53" s="9"/>
      <c r="F53" s="9"/>
      <c r="G53" s="9"/>
      <c r="H53" s="9">
        <v>6.86109</v>
      </c>
      <c r="I53" s="9"/>
      <c r="J53" s="9"/>
      <c r="K53" s="9"/>
      <c r="L53" s="9"/>
      <c r="M53" s="9">
        <f t="shared" si="1"/>
        <v>6.86109</v>
      </c>
      <c r="N53" s="9"/>
    </row>
    <row r="54" spans="1:14" ht="52.5" customHeight="1">
      <c r="A54" s="17" t="s">
        <v>64</v>
      </c>
      <c r="B54" s="10" t="s">
        <v>65</v>
      </c>
      <c r="C54" s="9">
        <f>D54+E54+F54+H54+K54</f>
        <v>19.47061</v>
      </c>
      <c r="D54" s="9"/>
      <c r="E54" s="9"/>
      <c r="F54" s="9"/>
      <c r="G54" s="9"/>
      <c r="H54" s="9">
        <v>19.47061</v>
      </c>
      <c r="I54" s="9"/>
      <c r="J54" s="9"/>
      <c r="K54" s="9"/>
      <c r="L54" s="9"/>
      <c r="M54" s="9">
        <f t="shared" si="1"/>
        <v>19.47061</v>
      </c>
      <c r="N54" s="9"/>
    </row>
    <row r="55" spans="1:14" ht="41.25" customHeight="1">
      <c r="A55" s="17" t="s">
        <v>66</v>
      </c>
      <c r="B55" s="10" t="s">
        <v>67</v>
      </c>
      <c r="C55" s="9">
        <f>D55+E55+F55+H55+K55</f>
        <v>35.56404</v>
      </c>
      <c r="D55" s="9"/>
      <c r="E55" s="9">
        <v>35.56404</v>
      </c>
      <c r="F55" s="9"/>
      <c r="G55" s="9"/>
      <c r="H55" s="9"/>
      <c r="I55" s="9"/>
      <c r="J55" s="9"/>
      <c r="K55" s="9"/>
      <c r="L55" s="9"/>
      <c r="M55" s="9">
        <f t="shared" si="1"/>
        <v>35.56404</v>
      </c>
      <c r="N55" s="9"/>
    </row>
    <row r="56" spans="1:14" ht="25.5" customHeight="1">
      <c r="A56" s="17" t="s">
        <v>68</v>
      </c>
      <c r="B56" s="10" t="s">
        <v>69</v>
      </c>
      <c r="C56" s="9">
        <f>D56+E56+F56+H56+K56</f>
        <v>3.16174</v>
      </c>
      <c r="D56" s="9"/>
      <c r="E56" s="9"/>
      <c r="F56" s="9"/>
      <c r="G56" s="9"/>
      <c r="H56" s="9"/>
      <c r="I56" s="9"/>
      <c r="J56" s="9"/>
      <c r="K56" s="9">
        <v>3.16174</v>
      </c>
      <c r="L56" s="9"/>
      <c r="M56" s="9">
        <f t="shared" si="1"/>
        <v>3.16174</v>
      </c>
      <c r="N56" s="9"/>
    </row>
    <row r="57" spans="1:14" ht="25.5" customHeight="1">
      <c r="A57" s="17" t="s">
        <v>100</v>
      </c>
      <c r="B57" s="40" t="s">
        <v>101</v>
      </c>
      <c r="C57" s="9">
        <f>D57+E57+F57+H57+K57+I57+J57</f>
        <v>3.2</v>
      </c>
      <c r="D57" s="9"/>
      <c r="E57" s="9"/>
      <c r="F57" s="9"/>
      <c r="G57" s="9"/>
      <c r="H57" s="9"/>
      <c r="I57" s="9">
        <v>3.2</v>
      </c>
      <c r="J57" s="9"/>
      <c r="K57" s="9"/>
      <c r="L57" s="9"/>
      <c r="M57" s="9">
        <f t="shared" si="1"/>
        <v>3.2</v>
      </c>
      <c r="N57" s="9"/>
    </row>
    <row r="58" spans="1:14" ht="42" customHeight="1">
      <c r="A58" s="18" t="s">
        <v>70</v>
      </c>
      <c r="B58" s="10" t="s">
        <v>71</v>
      </c>
      <c r="C58" s="11">
        <f>D58+E58+F58+H58+K58</f>
        <v>-50.42274</v>
      </c>
      <c r="D58" s="9"/>
      <c r="E58" s="9"/>
      <c r="F58" s="9"/>
      <c r="G58" s="9"/>
      <c r="H58" s="9"/>
      <c r="I58" s="9"/>
      <c r="J58" s="9"/>
      <c r="K58" s="9">
        <v>-50.42274</v>
      </c>
      <c r="L58" s="9">
        <v>33.6</v>
      </c>
      <c r="M58" s="11">
        <f t="shared" si="1"/>
        <v>-16.822739999999996</v>
      </c>
      <c r="N58" s="9"/>
    </row>
    <row r="59" spans="1:14" ht="50.25" customHeight="1">
      <c r="A59" s="17" t="s">
        <v>96</v>
      </c>
      <c r="B59" s="39" t="s">
        <v>98</v>
      </c>
      <c r="C59" s="9">
        <f>D59+E59+F59+H59+K59+I59+J59</f>
        <v>-0.3</v>
      </c>
      <c r="D59" s="9"/>
      <c r="E59" s="9"/>
      <c r="F59" s="9"/>
      <c r="G59" s="9"/>
      <c r="H59" s="9"/>
      <c r="I59" s="9"/>
      <c r="J59" s="9">
        <v>-0.3</v>
      </c>
      <c r="K59" s="9"/>
      <c r="L59" s="9"/>
      <c r="M59" s="11">
        <f t="shared" si="1"/>
        <v>-0.3</v>
      </c>
      <c r="N59" s="9"/>
    </row>
    <row r="60" spans="1:14" ht="32.25" customHeight="1">
      <c r="A60" s="17" t="s">
        <v>97</v>
      </c>
      <c r="B60" s="10" t="s">
        <v>99</v>
      </c>
      <c r="C60" s="9">
        <f>D60+E60+F60+H60+K60+I60+J60</f>
        <v>-0.1</v>
      </c>
      <c r="D60" s="9"/>
      <c r="E60" s="9"/>
      <c r="F60" s="9"/>
      <c r="G60" s="9"/>
      <c r="H60" s="9"/>
      <c r="I60" s="9"/>
      <c r="J60" s="9">
        <v>-0.1</v>
      </c>
      <c r="K60" s="9"/>
      <c r="L60" s="9"/>
      <c r="M60" s="11">
        <f t="shared" si="1"/>
        <v>-0.1</v>
      </c>
      <c r="N60" s="9"/>
    </row>
    <row r="61" spans="1:14" ht="42" customHeight="1">
      <c r="A61" s="18" t="s">
        <v>72</v>
      </c>
      <c r="B61" s="10" t="s">
        <v>73</v>
      </c>
      <c r="C61" s="9">
        <f>D61+E61+F61+H61+K61</f>
        <v>13.661</v>
      </c>
      <c r="D61" s="9"/>
      <c r="E61" s="9"/>
      <c r="F61" s="9"/>
      <c r="G61" s="9"/>
      <c r="H61" s="9"/>
      <c r="I61" s="9"/>
      <c r="J61" s="9"/>
      <c r="K61" s="9">
        <v>13.661</v>
      </c>
      <c r="L61" s="9"/>
      <c r="M61" s="9">
        <f t="shared" si="1"/>
        <v>13.661</v>
      </c>
      <c r="N61" s="9"/>
    </row>
    <row r="62" spans="1:14" ht="42" customHeight="1">
      <c r="A62" s="18" t="s">
        <v>87</v>
      </c>
      <c r="B62" s="10" t="s">
        <v>88</v>
      </c>
      <c r="C62" s="9">
        <f>D62+E62+F62+G62+H62+K62</f>
        <v>2.501</v>
      </c>
      <c r="D62" s="9"/>
      <c r="E62" s="9"/>
      <c r="F62" s="9"/>
      <c r="G62" s="9">
        <v>2.501</v>
      </c>
      <c r="H62" s="9"/>
      <c r="I62" s="9"/>
      <c r="J62" s="9"/>
      <c r="K62" s="9"/>
      <c r="L62" s="9"/>
      <c r="M62" s="9">
        <f t="shared" si="1"/>
        <v>2.501</v>
      </c>
      <c r="N62" s="9"/>
    </row>
    <row r="63" spans="1:14" ht="19.5" customHeight="1">
      <c r="A63" s="34"/>
      <c r="B63" s="16" t="s">
        <v>2</v>
      </c>
      <c r="C63" s="32">
        <f>D63+E63+F63+H63+K63+G63+I63+J63</f>
        <v>873.701</v>
      </c>
      <c r="D63" s="32"/>
      <c r="E63" s="32">
        <f>E61+E58+E56+E55+E54+E53+E52+E51+E50+E49+E48+E47+E46+E45+E44+E43+E42+E41+E40+E39+E38+E37</f>
        <v>641.9</v>
      </c>
      <c r="F63" s="32">
        <f>F61+F58+F56+F55+F54+F53+F52+F51+F50+F49+F48+F47+F46+F45+F44+F43+F42+F41+F40+F39+F38+F37</f>
        <v>235</v>
      </c>
      <c r="G63" s="32">
        <f>G61+G58+G56+G55+G54+G53+G52+G51+G50+G49+G48+G47+G46+G45+G44+G43+G42+G41+G40+G39+G38+G37+G62</f>
        <v>2.501</v>
      </c>
      <c r="H63" s="32">
        <f>H61+H58+H56+H55+H54+H53+H52+H51+H50+H49+H48+H47+H46+H45+H44+H43+H42+H41+H40+H39+H38+H37</f>
        <v>25.1</v>
      </c>
      <c r="I63" s="32">
        <f>I61+I58+I56+I55+I54+I53+I52+I51+I50+I49+I48+I47+I46+I45+I44+I43+I42+I41+I40+I39+I38+I37+I57</f>
        <v>3.2</v>
      </c>
      <c r="J63" s="32">
        <f>J61+J58+J56+J55+J54+J53+J52+J51+J50+J49+J48+J47+J46+J45+J44+J43+J42+J41+J40+J39+J38+J37+J60+J59</f>
        <v>-0.4</v>
      </c>
      <c r="K63" s="32">
        <f>K61+K58+K56+K55+K54+K53+K52+K51+K50+K49+K48+K47+K46+K45+K44+K43+K42+K41+K40+K39+K38+K37</f>
        <v>-33.599999999999994</v>
      </c>
      <c r="L63" s="32">
        <f>L61+L58+L56+L55+L54+L53+L52+L51+L50+L49+L48+L47+L46+L45+L44+L43+L42+L41+L40+L39+L38+L37</f>
        <v>33.6</v>
      </c>
      <c r="M63" s="32">
        <f t="shared" si="1"/>
        <v>907.301</v>
      </c>
      <c r="N63" s="32"/>
    </row>
    <row r="64" spans="1:14" ht="27.75" customHeight="1">
      <c r="A64" s="18"/>
      <c r="B64" s="19" t="s">
        <v>12</v>
      </c>
      <c r="C64" s="9"/>
      <c r="D64" s="9"/>
      <c r="E64" s="9"/>
      <c r="F64" s="9"/>
      <c r="G64" s="9"/>
      <c r="H64" s="9"/>
      <c r="I64" s="9"/>
      <c r="J64" s="9"/>
      <c r="K64" s="9"/>
      <c r="L64" s="9"/>
      <c r="M64" s="9"/>
      <c r="N64" s="9"/>
    </row>
    <row r="65" spans="1:14" ht="17.25" customHeight="1">
      <c r="A65" s="21" t="s">
        <v>74</v>
      </c>
      <c r="B65" s="20" t="s">
        <v>107</v>
      </c>
      <c r="C65" s="9">
        <f>D65+E65+F65+H65+K65</f>
        <v>14.634999999999998</v>
      </c>
      <c r="D65" s="9">
        <f>11.4+19</f>
        <v>30.4</v>
      </c>
      <c r="E65" s="9"/>
      <c r="F65" s="9"/>
      <c r="G65" s="9"/>
      <c r="H65" s="9"/>
      <c r="I65" s="9"/>
      <c r="J65" s="9"/>
      <c r="K65" s="9">
        <f>-1.565-19+4.8</f>
        <v>-15.765</v>
      </c>
      <c r="L65" s="9"/>
      <c r="M65" s="9">
        <f aca="true" t="shared" si="3" ref="M65:M80">C65+L65</f>
        <v>14.634999999999998</v>
      </c>
      <c r="N65" s="9"/>
    </row>
    <row r="66" spans="1:14" ht="13.5" customHeight="1">
      <c r="A66" s="21"/>
      <c r="B66" s="20" t="s">
        <v>103</v>
      </c>
      <c r="C66" s="9">
        <f>D66+E66+F66+H66+K66</f>
        <v>11.5</v>
      </c>
      <c r="D66" s="9">
        <v>11.5</v>
      </c>
      <c r="E66" s="9"/>
      <c r="F66" s="9"/>
      <c r="G66" s="9"/>
      <c r="H66" s="9"/>
      <c r="I66" s="9"/>
      <c r="J66" s="9"/>
      <c r="K66" s="9"/>
      <c r="L66" s="9"/>
      <c r="M66" s="9">
        <f t="shared" si="3"/>
        <v>11.5</v>
      </c>
      <c r="N66" s="9"/>
    </row>
    <row r="67" spans="1:14" ht="15.75" customHeight="1">
      <c r="A67" s="21"/>
      <c r="B67" s="20" t="s">
        <v>104</v>
      </c>
      <c r="C67" s="9">
        <f>D67+E67+F67+H67+K67</f>
        <v>18.9</v>
      </c>
      <c r="D67" s="9">
        <v>18.9</v>
      </c>
      <c r="E67" s="9"/>
      <c r="F67" s="9"/>
      <c r="G67" s="9"/>
      <c r="H67" s="9"/>
      <c r="I67" s="9"/>
      <c r="J67" s="9"/>
      <c r="K67" s="9"/>
      <c r="L67" s="9"/>
      <c r="M67" s="9">
        <f t="shared" si="3"/>
        <v>18.9</v>
      </c>
      <c r="N67" s="9"/>
    </row>
    <row r="68" spans="1:14" ht="15.75">
      <c r="A68" s="21" t="s">
        <v>13</v>
      </c>
      <c r="B68" s="20" t="s">
        <v>108</v>
      </c>
      <c r="C68" s="9">
        <f aca="true" t="shared" si="4" ref="C68:C78">D68+E68+F68+H68+K68</f>
        <v>3.745</v>
      </c>
      <c r="D68" s="9">
        <f>1.1+5.5</f>
        <v>6.6</v>
      </c>
      <c r="E68" s="9"/>
      <c r="F68" s="9"/>
      <c r="G68" s="9"/>
      <c r="H68" s="9"/>
      <c r="I68" s="9"/>
      <c r="J68" s="9"/>
      <c r="K68" s="9">
        <f>0.145+1.8-4.8</f>
        <v>-2.8549999999999995</v>
      </c>
      <c r="L68" s="9"/>
      <c r="M68" s="9">
        <f t="shared" si="3"/>
        <v>3.745</v>
      </c>
      <c r="N68" s="9"/>
    </row>
    <row r="69" spans="1:14" ht="15.75">
      <c r="A69" s="21"/>
      <c r="B69" s="20" t="s">
        <v>103</v>
      </c>
      <c r="C69" s="9">
        <f t="shared" si="4"/>
        <v>1</v>
      </c>
      <c r="D69" s="9">
        <v>1</v>
      </c>
      <c r="E69" s="9"/>
      <c r="F69" s="9"/>
      <c r="G69" s="9"/>
      <c r="H69" s="9"/>
      <c r="I69" s="9"/>
      <c r="J69" s="9"/>
      <c r="K69" s="9"/>
      <c r="L69" s="9"/>
      <c r="M69" s="9">
        <f t="shared" si="3"/>
        <v>1</v>
      </c>
      <c r="N69" s="9"/>
    </row>
    <row r="70" spans="1:14" ht="15.75">
      <c r="A70" s="21"/>
      <c r="B70" s="20" t="s">
        <v>104</v>
      </c>
      <c r="C70" s="9">
        <f t="shared" si="4"/>
        <v>5.6</v>
      </c>
      <c r="D70" s="9">
        <v>5.6</v>
      </c>
      <c r="E70" s="9"/>
      <c r="F70" s="9"/>
      <c r="G70" s="9"/>
      <c r="H70" s="9"/>
      <c r="I70" s="9"/>
      <c r="J70" s="9"/>
      <c r="K70" s="9"/>
      <c r="L70" s="9"/>
      <c r="M70" s="9">
        <f t="shared" si="3"/>
        <v>5.6</v>
      </c>
      <c r="N70" s="9"/>
    </row>
    <row r="71" spans="1:14" ht="15.75">
      <c r="A71" s="21" t="s">
        <v>75</v>
      </c>
      <c r="B71" s="20" t="s">
        <v>76</v>
      </c>
      <c r="C71" s="9">
        <f t="shared" si="4"/>
        <v>1.42</v>
      </c>
      <c r="D71" s="9"/>
      <c r="E71" s="9"/>
      <c r="F71" s="9"/>
      <c r="G71" s="9"/>
      <c r="H71" s="9"/>
      <c r="I71" s="9"/>
      <c r="J71" s="9"/>
      <c r="K71" s="9">
        <v>1.42</v>
      </c>
      <c r="L71" s="9"/>
      <c r="M71" s="9">
        <f t="shared" si="3"/>
        <v>1.42</v>
      </c>
      <c r="N71" s="9"/>
    </row>
    <row r="72" spans="1:14" ht="27.75" customHeight="1">
      <c r="A72" s="17" t="s">
        <v>80</v>
      </c>
      <c r="B72" s="20" t="s">
        <v>81</v>
      </c>
      <c r="C72" s="9">
        <f t="shared" si="4"/>
        <v>0</v>
      </c>
      <c r="D72" s="9">
        <v>7.1</v>
      </c>
      <c r="E72" s="9"/>
      <c r="F72" s="9"/>
      <c r="G72" s="9"/>
      <c r="H72" s="9"/>
      <c r="I72" s="9"/>
      <c r="J72" s="9"/>
      <c r="K72" s="9">
        <v>-7.1</v>
      </c>
      <c r="L72" s="9"/>
      <c r="M72" s="9">
        <f t="shared" si="3"/>
        <v>0</v>
      </c>
      <c r="N72" s="9"/>
    </row>
    <row r="73" spans="1:14" ht="18" customHeight="1">
      <c r="A73" s="17"/>
      <c r="B73" s="20" t="s">
        <v>106</v>
      </c>
      <c r="C73" s="9">
        <f t="shared" si="4"/>
        <v>7.1</v>
      </c>
      <c r="D73" s="9">
        <v>7.1</v>
      </c>
      <c r="E73" s="9"/>
      <c r="F73" s="9"/>
      <c r="G73" s="9"/>
      <c r="H73" s="9"/>
      <c r="I73" s="9"/>
      <c r="J73" s="9"/>
      <c r="K73" s="9"/>
      <c r="L73" s="9"/>
      <c r="M73" s="9">
        <f t="shared" si="3"/>
        <v>7.1</v>
      </c>
      <c r="N73" s="9"/>
    </row>
    <row r="74" spans="1:14" ht="15.75">
      <c r="A74" s="17" t="s">
        <v>77</v>
      </c>
      <c r="B74" s="10" t="s">
        <v>78</v>
      </c>
      <c r="C74" s="9">
        <f t="shared" si="4"/>
        <v>1</v>
      </c>
      <c r="D74" s="9"/>
      <c r="E74" s="9"/>
      <c r="F74" s="9"/>
      <c r="G74" s="9"/>
      <c r="H74" s="9"/>
      <c r="I74" s="9"/>
      <c r="J74" s="9"/>
      <c r="K74" s="9">
        <v>1</v>
      </c>
      <c r="L74" s="9"/>
      <c r="M74" s="9">
        <f t="shared" si="3"/>
        <v>1</v>
      </c>
      <c r="N74" s="9"/>
    </row>
    <row r="75" spans="1:14" ht="15.75">
      <c r="A75" s="33"/>
      <c r="B75" s="16" t="s">
        <v>79</v>
      </c>
      <c r="C75" s="32">
        <f t="shared" si="4"/>
        <v>20.800000000000004</v>
      </c>
      <c r="D75" s="32">
        <f>D65+D68+D72+D74+D71</f>
        <v>44.1</v>
      </c>
      <c r="E75" s="32"/>
      <c r="F75" s="32"/>
      <c r="G75" s="32"/>
      <c r="H75" s="32"/>
      <c r="I75" s="32"/>
      <c r="J75" s="32"/>
      <c r="K75" s="32">
        <f>K65+K68+K72+K74+K71</f>
        <v>-23.299999999999997</v>
      </c>
      <c r="L75" s="32"/>
      <c r="M75" s="32">
        <f t="shared" si="3"/>
        <v>20.800000000000004</v>
      </c>
      <c r="N75" s="9"/>
    </row>
    <row r="76" spans="1:14" ht="25.5">
      <c r="A76" s="17" t="s">
        <v>16</v>
      </c>
      <c r="B76" s="16" t="s">
        <v>82</v>
      </c>
      <c r="C76" s="9"/>
      <c r="D76" s="9"/>
      <c r="E76" s="9"/>
      <c r="F76" s="9"/>
      <c r="G76" s="9"/>
      <c r="H76" s="9"/>
      <c r="I76" s="9"/>
      <c r="J76" s="9"/>
      <c r="K76" s="9"/>
      <c r="L76" s="9"/>
      <c r="M76" s="9">
        <f t="shared" si="3"/>
        <v>0</v>
      </c>
      <c r="N76" s="9"/>
    </row>
    <row r="77" spans="1:14" ht="38.25">
      <c r="A77" s="17" t="s">
        <v>83</v>
      </c>
      <c r="B77" s="22" t="s">
        <v>84</v>
      </c>
      <c r="C77" s="9">
        <f t="shared" si="4"/>
        <v>142.3</v>
      </c>
      <c r="D77" s="9">
        <v>142.3</v>
      </c>
      <c r="E77" s="9"/>
      <c r="F77" s="9"/>
      <c r="G77" s="9"/>
      <c r="H77" s="9"/>
      <c r="I77" s="9"/>
      <c r="J77" s="9"/>
      <c r="K77" s="9"/>
      <c r="L77" s="9"/>
      <c r="M77" s="9">
        <f t="shared" si="3"/>
        <v>142.3</v>
      </c>
      <c r="N77" s="9"/>
    </row>
    <row r="78" spans="1:14" ht="76.5">
      <c r="A78" s="23">
        <v>250352</v>
      </c>
      <c r="B78" s="22" t="s">
        <v>85</v>
      </c>
      <c r="C78" s="9">
        <f t="shared" si="4"/>
        <v>-25</v>
      </c>
      <c r="D78" s="9"/>
      <c r="E78" s="9"/>
      <c r="F78" s="9"/>
      <c r="G78" s="9"/>
      <c r="H78" s="9"/>
      <c r="I78" s="9"/>
      <c r="J78" s="9"/>
      <c r="K78" s="9">
        <v>-25</v>
      </c>
      <c r="L78" s="9"/>
      <c r="M78" s="9">
        <f t="shared" si="3"/>
        <v>-25</v>
      </c>
      <c r="N78" s="9"/>
    </row>
    <row r="79" spans="1:14" ht="15.75">
      <c r="A79" s="30"/>
      <c r="B79" s="31" t="s">
        <v>2</v>
      </c>
      <c r="C79" s="32">
        <f>D79+K79</f>
        <v>117.30000000000001</v>
      </c>
      <c r="D79" s="32">
        <f>D77+D78</f>
        <v>142.3</v>
      </c>
      <c r="E79" s="32">
        <f aca="true" t="shared" si="5" ref="E79:K79">E77+E78</f>
        <v>0</v>
      </c>
      <c r="F79" s="32">
        <f t="shared" si="5"/>
        <v>0</v>
      </c>
      <c r="G79" s="32"/>
      <c r="H79" s="32">
        <f t="shared" si="5"/>
        <v>0</v>
      </c>
      <c r="I79" s="32"/>
      <c r="J79" s="32"/>
      <c r="K79" s="32">
        <f t="shared" si="5"/>
        <v>-25</v>
      </c>
      <c r="L79" s="32"/>
      <c r="M79" s="32">
        <f t="shared" si="3"/>
        <v>117.30000000000001</v>
      </c>
      <c r="N79" s="9"/>
    </row>
    <row r="80" spans="2:14" ht="15.75">
      <c r="B80" s="8" t="s">
        <v>86</v>
      </c>
      <c r="C80" s="32">
        <f>D80+E80+F80+H80+K80+G80+I80+J80</f>
        <v>1573.6609999999996</v>
      </c>
      <c r="D80" s="32">
        <f aca="true" t="shared" si="6" ref="D80:L80">D79+D75+D63+D34+D27+D21</f>
        <v>731.3</v>
      </c>
      <c r="E80" s="32">
        <f t="shared" si="6"/>
        <v>641.9</v>
      </c>
      <c r="F80" s="32">
        <f t="shared" si="6"/>
        <v>235</v>
      </c>
      <c r="G80" s="32">
        <f t="shared" si="6"/>
        <v>2.501</v>
      </c>
      <c r="H80" s="32">
        <f t="shared" si="6"/>
        <v>25.1</v>
      </c>
      <c r="I80" s="32">
        <f t="shared" si="6"/>
        <v>3.2</v>
      </c>
      <c r="J80" s="32">
        <f t="shared" si="6"/>
        <v>-0.4</v>
      </c>
      <c r="K80" s="32">
        <f t="shared" si="6"/>
        <v>-64.93999999999997</v>
      </c>
      <c r="L80" s="32">
        <f t="shared" si="6"/>
        <v>102.148</v>
      </c>
      <c r="M80" s="32">
        <f t="shared" si="3"/>
        <v>1675.8089999999995</v>
      </c>
      <c r="N80" s="9"/>
    </row>
    <row r="81" spans="3:14" ht="15.75">
      <c r="C81" s="9"/>
      <c r="D81" s="9"/>
      <c r="E81" s="9"/>
      <c r="F81" s="9"/>
      <c r="G81" s="9"/>
      <c r="H81" s="9"/>
      <c r="I81" s="9"/>
      <c r="J81" s="9"/>
      <c r="K81" s="9"/>
      <c r="L81" s="9"/>
      <c r="M81" s="9"/>
      <c r="N81" s="9"/>
    </row>
    <row r="82" spans="2:14" ht="15.75">
      <c r="B82" s="2" t="s">
        <v>90</v>
      </c>
      <c r="C82" s="9"/>
      <c r="D82" s="9"/>
      <c r="E82" s="9"/>
      <c r="F82" s="9"/>
      <c r="G82" s="9"/>
      <c r="H82" s="9" t="s">
        <v>91</v>
      </c>
      <c r="I82" s="9"/>
      <c r="J82" s="9"/>
      <c r="K82" s="9"/>
      <c r="L82" s="9"/>
      <c r="M82" s="9"/>
      <c r="N82" s="9"/>
    </row>
    <row r="83" spans="3:14" ht="15.75">
      <c r="C83" s="9"/>
      <c r="D83" s="9"/>
      <c r="E83" s="9"/>
      <c r="F83" s="9"/>
      <c r="G83" s="9"/>
      <c r="H83" s="9"/>
      <c r="I83" s="9"/>
      <c r="J83" s="9"/>
      <c r="K83" s="9"/>
      <c r="L83" s="9"/>
      <c r="M83" s="9"/>
      <c r="N83" s="9"/>
    </row>
    <row r="84" spans="3:14" ht="15.75">
      <c r="C84" s="9"/>
      <c r="D84" s="9"/>
      <c r="E84" s="9"/>
      <c r="F84" s="9"/>
      <c r="G84" s="9"/>
      <c r="H84" s="9"/>
      <c r="I84" s="9"/>
      <c r="J84" s="9"/>
      <c r="K84" s="9"/>
      <c r="L84" s="9"/>
      <c r="M84" s="9"/>
      <c r="N84" s="9"/>
    </row>
    <row r="85" spans="3:14" ht="15.75">
      <c r="C85" s="9"/>
      <c r="D85" s="9"/>
      <c r="E85" s="9"/>
      <c r="F85" s="9"/>
      <c r="G85" s="9"/>
      <c r="H85" s="9"/>
      <c r="I85" s="9"/>
      <c r="J85" s="9"/>
      <c r="K85" s="9"/>
      <c r="L85" s="9"/>
      <c r="M85" s="9"/>
      <c r="N85" s="9"/>
    </row>
    <row r="86" spans="3:14" ht="15.75">
      <c r="C86" s="9"/>
      <c r="D86" s="9"/>
      <c r="E86" s="9"/>
      <c r="F86" s="9"/>
      <c r="G86" s="9"/>
      <c r="H86" s="9"/>
      <c r="I86" s="9"/>
      <c r="J86" s="9"/>
      <c r="K86" s="9"/>
      <c r="L86" s="9"/>
      <c r="M86" s="9"/>
      <c r="N86" s="9"/>
    </row>
    <row r="87" spans="3:14" ht="15.75">
      <c r="C87" s="9"/>
      <c r="D87" s="9"/>
      <c r="E87" s="9"/>
      <c r="F87" s="9"/>
      <c r="G87" s="9"/>
      <c r="H87" s="9"/>
      <c r="I87" s="9"/>
      <c r="J87" s="9"/>
      <c r="K87" s="9"/>
      <c r="L87" s="9"/>
      <c r="M87" s="9"/>
      <c r="N87" s="9"/>
    </row>
    <row r="88" spans="3:14" ht="15.75">
      <c r="C88" s="9"/>
      <c r="D88" s="9"/>
      <c r="E88" s="9"/>
      <c r="F88" s="9"/>
      <c r="G88" s="9"/>
      <c r="H88" s="9"/>
      <c r="I88" s="9"/>
      <c r="J88" s="9"/>
      <c r="K88" s="9"/>
      <c r="L88" s="9"/>
      <c r="M88" s="9"/>
      <c r="N88" s="9"/>
    </row>
    <row r="89" spans="3:14" ht="15.75">
      <c r="C89" s="9"/>
      <c r="D89" s="9"/>
      <c r="E89" s="9"/>
      <c r="F89" s="9"/>
      <c r="G89" s="9"/>
      <c r="H89" s="9"/>
      <c r="I89" s="9"/>
      <c r="J89" s="9"/>
      <c r="K89" s="9"/>
      <c r="L89" s="9"/>
      <c r="M89" s="9"/>
      <c r="N89" s="9"/>
    </row>
    <row r="90" spans="3:14" ht="15.75">
      <c r="C90" s="9"/>
      <c r="D90" s="9"/>
      <c r="E90" s="9"/>
      <c r="F90" s="9"/>
      <c r="G90" s="9"/>
      <c r="H90" s="9"/>
      <c r="I90" s="9"/>
      <c r="J90" s="9"/>
      <c r="K90" s="9"/>
      <c r="L90" s="9"/>
      <c r="M90" s="9"/>
      <c r="N90" s="9"/>
    </row>
    <row r="91" spans="3:14" ht="15.75">
      <c r="C91" s="9"/>
      <c r="D91" s="9"/>
      <c r="E91" s="9"/>
      <c r="F91" s="9"/>
      <c r="G91" s="9"/>
      <c r="H91" s="9"/>
      <c r="I91" s="9"/>
      <c r="J91" s="9"/>
      <c r="K91" s="9"/>
      <c r="L91" s="9"/>
      <c r="M91" s="9"/>
      <c r="N91" s="9"/>
    </row>
    <row r="92" spans="3:14" ht="15.75">
      <c r="C92" s="9"/>
      <c r="D92" s="9"/>
      <c r="E92" s="9"/>
      <c r="F92" s="9"/>
      <c r="G92" s="9"/>
      <c r="H92" s="9"/>
      <c r="I92" s="9"/>
      <c r="J92" s="9"/>
      <c r="K92" s="9"/>
      <c r="L92" s="9"/>
      <c r="M92" s="9"/>
      <c r="N92" s="9"/>
    </row>
    <row r="93" spans="3:14" ht="15.75">
      <c r="C93" s="9"/>
      <c r="D93" s="9"/>
      <c r="E93" s="9"/>
      <c r="F93" s="9"/>
      <c r="G93" s="9"/>
      <c r="H93" s="9"/>
      <c r="I93" s="9"/>
      <c r="J93" s="9"/>
      <c r="K93" s="9"/>
      <c r="L93" s="9"/>
      <c r="M93" s="9"/>
      <c r="N93" s="9"/>
    </row>
    <row r="94" spans="3:14" ht="15">
      <c r="C94" s="28"/>
      <c r="D94" s="28"/>
      <c r="E94" s="28"/>
      <c r="F94" s="28"/>
      <c r="G94" s="28"/>
      <c r="H94" s="28"/>
      <c r="I94" s="28"/>
      <c r="J94" s="28"/>
      <c r="K94" s="28"/>
      <c r="L94" s="28"/>
      <c r="M94" s="28"/>
      <c r="N94" s="28"/>
    </row>
    <row r="95" spans="3:14" ht="15">
      <c r="C95" s="28"/>
      <c r="D95" s="28"/>
      <c r="E95" s="28"/>
      <c r="F95" s="28"/>
      <c r="G95" s="28"/>
      <c r="H95" s="28"/>
      <c r="I95" s="28"/>
      <c r="J95" s="28"/>
      <c r="K95" s="28"/>
      <c r="L95" s="28"/>
      <c r="M95" s="28"/>
      <c r="N95" s="28"/>
    </row>
    <row r="96" spans="3:14" ht="15">
      <c r="C96" s="28"/>
      <c r="D96" s="28"/>
      <c r="E96" s="28"/>
      <c r="F96" s="28"/>
      <c r="G96" s="28"/>
      <c r="H96" s="28"/>
      <c r="I96" s="28"/>
      <c r="J96" s="28"/>
      <c r="K96" s="28"/>
      <c r="L96" s="28"/>
      <c r="M96" s="28"/>
      <c r="N96" s="28"/>
    </row>
    <row r="97" spans="3:14" ht="15">
      <c r="C97" s="28"/>
      <c r="D97" s="28"/>
      <c r="E97" s="28"/>
      <c r="F97" s="28"/>
      <c r="G97" s="28"/>
      <c r="H97" s="28"/>
      <c r="I97" s="28"/>
      <c r="J97" s="28"/>
      <c r="K97" s="28"/>
      <c r="L97" s="28"/>
      <c r="M97" s="28"/>
      <c r="N97" s="28"/>
    </row>
    <row r="98" spans="3:14" ht="15">
      <c r="C98" s="28"/>
      <c r="D98" s="28"/>
      <c r="E98" s="28"/>
      <c r="F98" s="28"/>
      <c r="G98" s="28"/>
      <c r="H98" s="28"/>
      <c r="I98" s="28"/>
      <c r="J98" s="28"/>
      <c r="K98" s="28"/>
      <c r="L98" s="28"/>
      <c r="M98" s="28"/>
      <c r="N98" s="28"/>
    </row>
    <row r="99" spans="3:14" ht="15">
      <c r="C99" s="28"/>
      <c r="D99" s="28"/>
      <c r="E99" s="28"/>
      <c r="F99" s="28"/>
      <c r="G99" s="28"/>
      <c r="H99" s="28"/>
      <c r="I99" s="28"/>
      <c r="J99" s="28"/>
      <c r="K99" s="28"/>
      <c r="L99" s="28"/>
      <c r="M99" s="28"/>
      <c r="N99" s="28"/>
    </row>
    <row r="100" spans="3:14" ht="15">
      <c r="C100" s="28"/>
      <c r="D100" s="28"/>
      <c r="E100" s="28"/>
      <c r="F100" s="28"/>
      <c r="G100" s="28"/>
      <c r="H100" s="28"/>
      <c r="I100" s="28"/>
      <c r="J100" s="28"/>
      <c r="K100" s="28"/>
      <c r="L100" s="28"/>
      <c r="M100" s="28"/>
      <c r="N100" s="28"/>
    </row>
  </sheetData>
  <sheetProtection/>
  <mergeCells count="15">
    <mergeCell ref="J10:J16"/>
    <mergeCell ref="L10:L16"/>
    <mergeCell ref="M9:M16"/>
    <mergeCell ref="G10:G16"/>
    <mergeCell ref="K10:K16"/>
    <mergeCell ref="A10:A16"/>
    <mergeCell ref="B10:B16"/>
    <mergeCell ref="C10:C16"/>
    <mergeCell ref="D10:D16"/>
    <mergeCell ref="C5:H8"/>
    <mergeCell ref="E10:E16"/>
    <mergeCell ref="F10:F16"/>
    <mergeCell ref="H10:H16"/>
    <mergeCell ref="C9:K9"/>
    <mergeCell ref="I10:I16"/>
  </mergeCells>
  <printOptions/>
  <pageMargins left="0.38" right="0.2" top="0.26" bottom="0.36" header="0.5" footer="0.29"/>
  <pageSetup horizontalDpi="600" verticalDpi="600" orientation="landscape" paperSize="9" scale="55" r:id="rId1"/>
  <rowBreaks count="1" manualBreakCount="1">
    <brk id="3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Matrix</dc:creator>
  <cp:keywords/>
  <dc:description/>
  <cp:lastModifiedBy>Admin</cp:lastModifiedBy>
  <cp:lastPrinted>2011-12-16T12:33:06Z</cp:lastPrinted>
  <dcterms:created xsi:type="dcterms:W3CDTF">2011-12-15T09:02:36Z</dcterms:created>
  <dcterms:modified xsi:type="dcterms:W3CDTF">2011-12-22T07:55:52Z</dcterms:modified>
  <cp:category/>
  <cp:version/>
  <cp:contentType/>
  <cp:contentStatus/>
</cp:coreProperties>
</file>