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</sheets>
  <definedNames>
    <definedName name="_xlnm.Print_Titles" localSheetId="0">'Лист1'!$A:$B,'Лист1'!$7:$8</definedName>
    <definedName name="_xlnm.Print_Area" localSheetId="0">'Лист1'!$A$1:$AA$46</definedName>
  </definedNames>
  <calcPr fullCalcOnLoad="1"/>
</workbook>
</file>

<file path=xl/sharedStrings.xml><?xml version="1.0" encoding="utf-8"?>
<sst xmlns="http://schemas.openxmlformats.org/spreadsheetml/2006/main" count="104" uniqueCount="84">
  <si>
    <t>(тис.грн.)</t>
  </si>
  <si>
    <t>фактор 1</t>
  </si>
  <si>
    <t>фактор 2</t>
  </si>
  <si>
    <t>Назва адміністративно-територіальних одиниць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</si>
  <si>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</si>
  <si>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</si>
  <si>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</si>
  <si>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</si>
  <si>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</si>
  <si>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</si>
  <si>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</si>
  <si>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</si>
  <si>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</si>
  <si>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</si>
  <si>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</si>
  <si>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</si>
  <si>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</si>
  <si>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</si>
  <si>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</si>
  <si>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у тому числі:</t>
  </si>
  <si>
    <t>питома вага</t>
  </si>
  <si>
    <t>обсяг додаткової дотації</t>
  </si>
  <si>
    <t>фактор 4</t>
  </si>
  <si>
    <t>фактор 5</t>
  </si>
  <si>
    <t xml:space="preserve">Розрахунок розподілу </t>
  </si>
  <si>
    <t>17.</t>
  </si>
  <si>
    <t>18.</t>
  </si>
  <si>
    <t>19.</t>
  </si>
  <si>
    <t>20.</t>
  </si>
  <si>
    <t xml:space="preserve"> додаткової дотації на вирівнювання фінансової забезпеченості місцевих бюджетів на 2012 рік</t>
  </si>
  <si>
    <t>фактор 6</t>
  </si>
  <si>
    <t>фактор 7</t>
  </si>
  <si>
    <t>Відхилення</t>
  </si>
  <si>
    <t>фактор 8</t>
  </si>
  <si>
    <t>Додаткова дотація І варіант (всього)</t>
  </si>
  <si>
    <t>а</t>
  </si>
  <si>
    <t>б=40-а</t>
  </si>
  <si>
    <t>Обсяг додаткової дотації (всього)</t>
  </si>
  <si>
    <t>планова кількість діто-днів  харчування учнів 1-4 та              5-11 класів на 2012 рік (тис.)</t>
  </si>
  <si>
    <r>
      <t xml:space="preserve">планова кількість діто-днів харчування дітей  у дошкільних навчальних закладах  </t>
    </r>
    <r>
      <rPr>
        <u val="single"/>
        <sz val="9"/>
        <rFont val="Times New Roman"/>
        <family val="1"/>
      </rPr>
      <t>сільської</t>
    </r>
    <r>
      <rPr>
        <sz val="9"/>
        <rFont val="Times New Roman"/>
        <family val="1"/>
      </rPr>
      <t xml:space="preserve"> місцевості  на 2012 рік (тис.) </t>
    </r>
  </si>
  <si>
    <r>
      <t xml:space="preserve">планова кількість діто-днів  харчування дітей у  дошкільних навчальних закладах </t>
    </r>
    <r>
      <rPr>
        <u val="single"/>
        <sz val="9"/>
        <rFont val="Times New Roman"/>
        <family val="1"/>
      </rPr>
      <t>міської</t>
    </r>
    <r>
      <rPr>
        <sz val="9"/>
        <rFont val="Times New Roman"/>
        <family val="1"/>
      </rPr>
      <t xml:space="preserve"> місцевості  на 2012 рік (тис.) </t>
    </r>
  </si>
  <si>
    <r>
      <t>Кількість дітей</t>
    </r>
    <r>
      <rPr>
        <u val="single"/>
        <sz val="9"/>
        <rFont val="Times New Roman"/>
        <family val="1"/>
      </rPr>
      <t xml:space="preserve"> сільської</t>
    </r>
    <r>
      <rPr>
        <sz val="9"/>
        <rFont val="Times New Roman"/>
        <family val="1"/>
      </rPr>
      <t xml:space="preserve"> місцевості, що почали відвідувати дошкільні навчальні заклади у 2011 році, (чол.)</t>
    </r>
  </si>
  <si>
    <r>
      <t xml:space="preserve">Кількість дітей </t>
    </r>
    <r>
      <rPr>
        <u val="single"/>
        <sz val="9"/>
        <rFont val="Times New Roman"/>
        <family val="1"/>
      </rPr>
      <t>міської</t>
    </r>
    <r>
      <rPr>
        <sz val="9"/>
        <rFont val="Times New Roman"/>
        <family val="1"/>
      </rPr>
      <t xml:space="preserve"> місцевості, що почали відвідувати дошкільні навчальні заклади у 2011 році, (чол.)</t>
    </r>
  </si>
  <si>
    <t>Кількість учнів віком 6-14 років сільської місцевості (чол.)</t>
  </si>
  <si>
    <t>Обсяг видатків на виплату компенсації фізичним особам, які надають соціальні послуги у 2012 році</t>
  </si>
  <si>
    <t>№                  з/п</t>
  </si>
  <si>
    <t>Добренська</t>
  </si>
  <si>
    <t>Єрмолівська</t>
  </si>
  <si>
    <t xml:space="preserve">3. </t>
  </si>
  <si>
    <t>Інгульська</t>
  </si>
  <si>
    <t>Кашперомиколаївська</t>
  </si>
  <si>
    <t>Костичівська</t>
  </si>
  <si>
    <t>Ленінська</t>
  </si>
  <si>
    <t>Лоцкинська</t>
  </si>
  <si>
    <t>Мар"ївська</t>
  </si>
  <si>
    <t>Новоіванівська</t>
  </si>
  <si>
    <t>Новопавлівська</t>
  </si>
  <si>
    <t>Пісківська</t>
  </si>
  <si>
    <t>Плющівська</t>
  </si>
  <si>
    <t>Привільненська</t>
  </si>
  <si>
    <t>Христофорівська</t>
  </si>
  <si>
    <t>Явкинська</t>
  </si>
  <si>
    <t>Новосергіївська</t>
  </si>
  <si>
    <t>Доброкриничанська</t>
  </si>
  <si>
    <t>Новоолександрівська</t>
  </si>
  <si>
    <t>Старогороженська</t>
  </si>
  <si>
    <t>Баштанська</t>
  </si>
  <si>
    <t>Всього по бюджетах міст, сіл району</t>
  </si>
  <si>
    <t>Районний бюджет</t>
  </si>
  <si>
    <t>фактор3</t>
  </si>
  <si>
    <t>Районна рада</t>
  </si>
  <si>
    <t>Відділ освіти</t>
  </si>
  <si>
    <t>ЦРЛ</t>
  </si>
  <si>
    <t>Відділ культури</t>
  </si>
  <si>
    <t>Територіальний центр</t>
  </si>
  <si>
    <t>у т.ч.</t>
  </si>
  <si>
    <t xml:space="preserve">Разом </t>
  </si>
  <si>
    <t>РЦСССМД</t>
  </si>
  <si>
    <t>Фактичні видатки по розрахунках за теплопостачання,  електроенергію, газ та вугілля у 2010 році                                          ( КФКВ  1163, 1164, 1166)                             (тис.грн.)</t>
  </si>
  <si>
    <t>Додаток 7</t>
  </si>
  <si>
    <t>до рішення районної ради</t>
  </si>
  <si>
    <t>Начальник фінансового управління райдержадміністрації</t>
  </si>
  <si>
    <t>С.В.Євдощенко</t>
  </si>
  <si>
    <t>від 29 грудня 2011 року №3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</si>
</sst>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00"/>
    <numFmt numFmtId="173" formatCode="0.0"/>
    <numFmt numFmtId="174" formatCode="0.000"/>
    <numFmt numFmtId="175" formatCode="0.0000"/>
    <numFmt numFmtId="176" formatCode="#,##0.0"/>
    <numFmt numFmtId="177" formatCode="0.000000"/>
    <numFmt numFmtId="178" formatCode="0.000000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_р_._-;\-* #,##0.0_р_._-;_-* &quot;-&quot;??_р_._-;_-@_-"/>
    <numFmt numFmtId="182" formatCode="_-* #,##0_р_._-;\-* #,##0_р_._-;_-* &quot;-&quot;??_р_._-;_-@_-"/>
    <numFmt numFmtId="183" formatCode="_-* #,##0.000_р_._-;\-* #,##0.000_р_._-;_-* &quot;-&quot;???_р_._-;_-@_-"/>
    <numFmt numFmtId="184" formatCode="#,##0.00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u val="single"/>
      <sz val="9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 Cyr"/>
      <family val="1"/>
    </font>
    <font>
      <b/>
      <sz val="12"/>
      <color indexed="8"/>
      <name val="Times New Roman Cyr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33" applyFont="1" applyBorder="1" applyAlignment="1">
      <alignment horizontal="right"/>
      <protection/>
    </xf>
    <xf numFmtId="0" fontId="2" fillId="0" borderId="0" xfId="33" applyFont="1" applyBorder="1">
      <alignment/>
      <protection/>
    </xf>
    <xf numFmtId="173" fontId="1" fillId="0" borderId="0" xfId="0" applyNumberFormat="1" applyFont="1" applyAlignment="1">
      <alignment/>
    </xf>
    <xf numFmtId="0" fontId="2" fillId="0" borderId="0" xfId="33" applyFont="1" applyBorder="1" applyAlignment="1">
      <alignment horizontal="left"/>
      <protection/>
    </xf>
    <xf numFmtId="0" fontId="6" fillId="0" borderId="0" xfId="33" applyFont="1" applyBorder="1" applyAlignment="1">
      <alignment horizontal="right" vertical="top"/>
      <protection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73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76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184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5" fillId="0" borderId="0" xfId="33" applyFont="1" applyBorder="1" applyAlignment="1">
      <alignment horizontal="center"/>
      <protection/>
    </xf>
    <xf numFmtId="0" fontId="16" fillId="0" borderId="0" xfId="33" applyFont="1" applyBorder="1">
      <alignment/>
      <protection/>
    </xf>
    <xf numFmtId="0" fontId="15" fillId="0" borderId="0" xfId="33" applyFont="1" applyBorder="1" applyAlignment="1">
      <alignment wrapText="1"/>
      <protection/>
    </xf>
    <xf numFmtId="0" fontId="2" fillId="0" borderId="0" xfId="33" applyFont="1" applyBorder="1" applyAlignment="1">
      <alignment wrapText="1"/>
      <protection/>
    </xf>
    <xf numFmtId="17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17" fillId="0" borderId="0" xfId="0" applyFont="1" applyAlignment="1">
      <alignment/>
    </xf>
    <xf numFmtId="17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06"/>
  <sheetViews>
    <sheetView tabSelected="1" view="pageBreakPreview" zoomScale="75" zoomScaleNormal="65" zoomScaleSheetLayoutView="75" zoomScalePageLayoutView="0" workbookViewId="0" topLeftCell="A1">
      <pane xSplit="2" ySplit="14" topLeftCell="C3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M5" sqref="M5:P5"/>
    </sheetView>
  </sheetViews>
  <sheetFormatPr defaultColWidth="9.00390625" defaultRowHeight="12.75"/>
  <cols>
    <col min="1" max="1" width="5.25390625" style="1" customWidth="1"/>
    <col min="2" max="2" width="25.75390625" style="1" customWidth="1"/>
    <col min="3" max="3" width="12.375" style="1" customWidth="1"/>
    <col min="4" max="4" width="9.125" style="1" customWidth="1"/>
    <col min="5" max="5" width="9.75390625" style="1" customWidth="1"/>
    <col min="6" max="6" width="12.75390625" style="1" customWidth="1"/>
    <col min="7" max="7" width="9.75390625" style="1" customWidth="1"/>
    <col min="8" max="8" width="9.625" style="1" customWidth="1"/>
    <col min="9" max="9" width="12.75390625" style="1" customWidth="1"/>
    <col min="10" max="10" width="9.875" style="1" customWidth="1"/>
    <col min="11" max="11" width="11.375" style="1" customWidth="1"/>
    <col min="12" max="12" width="11.25390625" style="1" customWidth="1"/>
    <col min="13" max="13" width="8.25390625" style="1" customWidth="1"/>
    <col min="14" max="14" width="10.125" style="1" customWidth="1"/>
    <col min="15" max="15" width="10.625" style="1" customWidth="1"/>
    <col min="16" max="16" width="9.375" style="1" customWidth="1"/>
    <col min="17" max="17" width="9.625" style="1" customWidth="1"/>
    <col min="18" max="18" width="10.375" style="1" customWidth="1"/>
    <col min="19" max="19" width="8.375" style="1" customWidth="1"/>
    <col min="20" max="20" width="9.125" style="1" customWidth="1"/>
    <col min="21" max="21" width="11.125" style="1" customWidth="1"/>
    <col min="22" max="23" width="9.375" style="1" customWidth="1"/>
    <col min="24" max="24" width="14.875" style="32" customWidth="1"/>
    <col min="25" max="25" width="11.125" style="1" customWidth="1"/>
    <col min="26" max="26" width="9.125" style="1" customWidth="1"/>
    <col min="27" max="27" width="13.375" style="36" customWidth="1"/>
    <col min="28" max="29" width="11.875" style="1" hidden="1" customWidth="1"/>
    <col min="30" max="16384" width="9.125" style="1" customWidth="1"/>
  </cols>
  <sheetData>
    <row r="1" ht="6.75" customHeight="1"/>
    <row r="2" spans="13:16" ht="18.75" customHeight="1">
      <c r="M2" s="57" t="s">
        <v>79</v>
      </c>
      <c r="N2" s="57"/>
      <c r="O2" s="44"/>
      <c r="P2" s="44"/>
    </row>
    <row r="3" spans="13:16" ht="6.75" customHeight="1">
      <c r="M3" s="44"/>
      <c r="N3" s="44"/>
      <c r="O3" s="44"/>
      <c r="P3" s="44"/>
    </row>
    <row r="4" spans="10:20" ht="12.75" customHeight="1">
      <c r="J4" s="44"/>
      <c r="K4" s="44"/>
      <c r="L4" s="23"/>
      <c r="M4" s="57" t="s">
        <v>80</v>
      </c>
      <c r="N4" s="57"/>
      <c r="O4" s="57"/>
      <c r="P4" s="44"/>
      <c r="Q4" s="23"/>
      <c r="R4" s="23"/>
      <c r="S4" s="23"/>
      <c r="T4" s="23"/>
    </row>
    <row r="5" spans="10:20" ht="12.75" customHeight="1">
      <c r="J5" s="44"/>
      <c r="K5" s="44"/>
      <c r="L5" s="23"/>
      <c r="M5" s="57" t="s">
        <v>83</v>
      </c>
      <c r="N5" s="57"/>
      <c r="O5" s="57"/>
      <c r="P5" s="57"/>
      <c r="Q5" s="23"/>
      <c r="R5" s="23"/>
      <c r="S5" s="23"/>
      <c r="T5" s="23"/>
    </row>
    <row r="6" spans="10:20" ht="12.75" customHeight="1">
      <c r="J6" s="44"/>
      <c r="K6" s="44"/>
      <c r="L6" s="23"/>
      <c r="M6" s="56"/>
      <c r="N6" s="56"/>
      <c r="O6" s="56"/>
      <c r="P6" s="23"/>
      <c r="Q6" s="23"/>
      <c r="R6" s="23"/>
      <c r="S6" s="23"/>
      <c r="T6" s="23"/>
    </row>
    <row r="7" spans="1:29" ht="13.5" customHeight="1">
      <c r="A7" s="70" t="s">
        <v>24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2"/>
      <c r="P7" s="2"/>
      <c r="Q7" s="2"/>
      <c r="R7" s="2"/>
      <c r="S7" s="2"/>
      <c r="T7" s="2"/>
      <c r="U7" s="16"/>
      <c r="V7" s="16"/>
      <c r="W7" s="16"/>
      <c r="X7" s="33"/>
      <c r="Y7" s="16"/>
      <c r="Z7" s="16"/>
      <c r="AA7" s="37"/>
      <c r="AB7" s="16"/>
      <c r="AC7" s="16"/>
    </row>
    <row r="8" spans="1:29" ht="21" customHeight="1">
      <c r="A8" s="69" t="s">
        <v>29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22"/>
      <c r="P8" s="22"/>
      <c r="Q8" s="22"/>
      <c r="R8" s="22"/>
      <c r="S8" s="22"/>
      <c r="T8" s="22"/>
      <c r="X8" s="34"/>
      <c r="Y8" s="15"/>
      <c r="Z8" s="15"/>
      <c r="AA8" s="38"/>
      <c r="AB8" s="15"/>
      <c r="AC8" s="15"/>
    </row>
    <row r="9" spans="1:29" ht="13.5" customHeight="1" thickBot="1">
      <c r="A9" s="17"/>
      <c r="C9" s="3"/>
      <c r="D9" s="3"/>
      <c r="E9" s="3"/>
      <c r="F9" s="3"/>
      <c r="G9" s="3"/>
      <c r="L9" s="18"/>
      <c r="M9" s="18"/>
      <c r="N9" s="18" t="s">
        <v>0</v>
      </c>
      <c r="O9" s="18"/>
      <c r="P9" s="18"/>
      <c r="Q9" s="18"/>
      <c r="R9" s="18"/>
      <c r="S9" s="18"/>
      <c r="T9" s="18"/>
      <c r="X9" s="35"/>
      <c r="Y9" s="18"/>
      <c r="Z9" s="18"/>
      <c r="AA9" s="39"/>
      <c r="AB9" s="18"/>
      <c r="AC9" s="18"/>
    </row>
    <row r="10" spans="1:29" s="4" customFormat="1" ht="16.5" customHeight="1">
      <c r="A10" s="20"/>
      <c r="B10" s="21"/>
      <c r="C10" s="67" t="s">
        <v>1</v>
      </c>
      <c r="D10" s="67"/>
      <c r="E10" s="67"/>
      <c r="F10" s="73" t="s">
        <v>2</v>
      </c>
      <c r="G10" s="73"/>
      <c r="H10" s="73"/>
      <c r="I10" s="73" t="s">
        <v>69</v>
      </c>
      <c r="J10" s="73"/>
      <c r="K10" s="73"/>
      <c r="L10" s="67" t="s">
        <v>22</v>
      </c>
      <c r="M10" s="67"/>
      <c r="N10" s="67"/>
      <c r="O10" s="67" t="s">
        <v>23</v>
      </c>
      <c r="P10" s="67"/>
      <c r="Q10" s="67"/>
      <c r="R10" s="67" t="s">
        <v>30</v>
      </c>
      <c r="S10" s="67"/>
      <c r="T10" s="67"/>
      <c r="U10" s="74" t="s">
        <v>31</v>
      </c>
      <c r="V10" s="74"/>
      <c r="W10" s="74"/>
      <c r="X10" s="67" t="s">
        <v>33</v>
      </c>
      <c r="Y10" s="67"/>
      <c r="Z10" s="67"/>
      <c r="AA10" s="64" t="s">
        <v>37</v>
      </c>
      <c r="AB10" s="58" t="s">
        <v>34</v>
      </c>
      <c r="AC10" s="58" t="s">
        <v>32</v>
      </c>
    </row>
    <row r="11" spans="1:29" s="4" customFormat="1" ht="21" customHeight="1">
      <c r="A11" s="71" t="s">
        <v>45</v>
      </c>
      <c r="B11" s="72" t="s">
        <v>3</v>
      </c>
      <c r="C11" s="60" t="s">
        <v>19</v>
      </c>
      <c r="D11" s="60"/>
      <c r="E11" s="60"/>
      <c r="F11" s="60" t="s">
        <v>19</v>
      </c>
      <c r="G11" s="60"/>
      <c r="H11" s="60"/>
      <c r="I11" s="60" t="s">
        <v>19</v>
      </c>
      <c r="J11" s="60"/>
      <c r="K11" s="60"/>
      <c r="L11" s="60" t="s">
        <v>19</v>
      </c>
      <c r="M11" s="60"/>
      <c r="N11" s="60"/>
      <c r="O11" s="60" t="s">
        <v>19</v>
      </c>
      <c r="P11" s="60"/>
      <c r="Q11" s="60"/>
      <c r="R11" s="60" t="s">
        <v>19</v>
      </c>
      <c r="S11" s="60"/>
      <c r="T11" s="60"/>
      <c r="U11" s="60" t="s">
        <v>19</v>
      </c>
      <c r="V11" s="60"/>
      <c r="W11" s="60"/>
      <c r="X11" s="60" t="s">
        <v>78</v>
      </c>
      <c r="Y11" s="60" t="s">
        <v>20</v>
      </c>
      <c r="Z11" s="60" t="s">
        <v>21</v>
      </c>
      <c r="AA11" s="65"/>
      <c r="AB11" s="59"/>
      <c r="AC11" s="59"/>
    </row>
    <row r="12" spans="1:29" s="4" customFormat="1" ht="20.25" customHeight="1">
      <c r="A12" s="71"/>
      <c r="B12" s="72"/>
      <c r="C12" s="63" t="s">
        <v>38</v>
      </c>
      <c r="D12" s="60" t="s">
        <v>20</v>
      </c>
      <c r="E12" s="60" t="s">
        <v>21</v>
      </c>
      <c r="F12" s="63" t="s">
        <v>39</v>
      </c>
      <c r="G12" s="60" t="s">
        <v>20</v>
      </c>
      <c r="H12" s="60" t="s">
        <v>21</v>
      </c>
      <c r="I12" s="63" t="s">
        <v>40</v>
      </c>
      <c r="J12" s="60" t="s">
        <v>20</v>
      </c>
      <c r="K12" s="60" t="s">
        <v>21</v>
      </c>
      <c r="L12" s="63" t="s">
        <v>41</v>
      </c>
      <c r="M12" s="60" t="s">
        <v>20</v>
      </c>
      <c r="N12" s="60" t="s">
        <v>21</v>
      </c>
      <c r="O12" s="63" t="s">
        <v>42</v>
      </c>
      <c r="P12" s="60" t="s">
        <v>20</v>
      </c>
      <c r="Q12" s="60" t="s">
        <v>21</v>
      </c>
      <c r="R12" s="60" t="s">
        <v>43</v>
      </c>
      <c r="S12" s="60" t="s">
        <v>20</v>
      </c>
      <c r="T12" s="60" t="s">
        <v>21</v>
      </c>
      <c r="U12" s="63" t="s">
        <v>44</v>
      </c>
      <c r="V12" s="60" t="s">
        <v>20</v>
      </c>
      <c r="W12" s="60" t="s">
        <v>21</v>
      </c>
      <c r="X12" s="61"/>
      <c r="Y12" s="60"/>
      <c r="Z12" s="60"/>
      <c r="AA12" s="65"/>
      <c r="AB12" s="59"/>
      <c r="AC12" s="59"/>
    </row>
    <row r="13" spans="1:29" s="4" customFormat="1" ht="109.5" customHeight="1">
      <c r="A13" s="71"/>
      <c r="B13" s="72"/>
      <c r="C13" s="68"/>
      <c r="D13" s="60"/>
      <c r="E13" s="66"/>
      <c r="F13" s="68"/>
      <c r="G13" s="60"/>
      <c r="H13" s="66"/>
      <c r="I13" s="68"/>
      <c r="J13" s="66"/>
      <c r="K13" s="66"/>
      <c r="L13" s="63"/>
      <c r="M13" s="62"/>
      <c r="N13" s="62"/>
      <c r="O13" s="63"/>
      <c r="P13" s="62"/>
      <c r="Q13" s="62"/>
      <c r="R13" s="60"/>
      <c r="S13" s="62"/>
      <c r="T13" s="62"/>
      <c r="U13" s="63"/>
      <c r="V13" s="60"/>
      <c r="W13" s="60"/>
      <c r="X13" s="61"/>
      <c r="Y13" s="60"/>
      <c r="Z13" s="60"/>
      <c r="AA13" s="65"/>
      <c r="AB13" s="59"/>
      <c r="AC13" s="59"/>
    </row>
    <row r="14" spans="1:29" s="14" customFormat="1" ht="15" customHeight="1" thickBot="1">
      <c r="A14" s="27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v>14</v>
      </c>
      <c r="O14" s="26">
        <v>15</v>
      </c>
      <c r="P14" s="26">
        <v>16</v>
      </c>
      <c r="Q14" s="26">
        <v>17</v>
      </c>
      <c r="R14" s="26">
        <v>18</v>
      </c>
      <c r="S14" s="26">
        <v>19</v>
      </c>
      <c r="T14" s="26">
        <v>20</v>
      </c>
      <c r="U14" s="26">
        <v>21</v>
      </c>
      <c r="V14" s="26">
        <v>22</v>
      </c>
      <c r="W14" s="26">
        <v>23</v>
      </c>
      <c r="X14" s="26">
        <v>24</v>
      </c>
      <c r="Y14" s="26">
        <v>25</v>
      </c>
      <c r="Z14" s="26">
        <v>26</v>
      </c>
      <c r="AA14" s="40">
        <v>27</v>
      </c>
      <c r="AB14" s="26" t="s">
        <v>35</v>
      </c>
      <c r="AC14" s="26" t="s">
        <v>36</v>
      </c>
    </row>
    <row r="15" spans="1:30" ht="21.75" customHeight="1">
      <c r="A15" s="45" t="s">
        <v>4</v>
      </c>
      <c r="B15" s="46" t="s">
        <v>46</v>
      </c>
      <c r="F15" s="1">
        <v>12.2</v>
      </c>
      <c r="G15" s="1">
        <f>F15/93.7</f>
        <v>0.13020277481323372</v>
      </c>
      <c r="H15" s="8">
        <v>4.2</v>
      </c>
      <c r="X15" s="1">
        <v>56.9</v>
      </c>
      <c r="Y15" s="52">
        <f>X15/6272.8</f>
        <v>0.00907090932279046</v>
      </c>
      <c r="Z15" s="8">
        <v>2</v>
      </c>
      <c r="AA15" s="8">
        <f aca="true" t="shared" si="0" ref="AA15:AA35">E15+H15+K15+N15+Q15+T15+W15+Z15</f>
        <v>6.2</v>
      </c>
      <c r="AB15"/>
      <c r="AC15"/>
      <c r="AD15"/>
    </row>
    <row r="16" spans="1:30" ht="15" customHeight="1">
      <c r="A16" s="45" t="s">
        <v>5</v>
      </c>
      <c r="B16" s="46" t="s">
        <v>47</v>
      </c>
      <c r="F16" s="1">
        <v>2.5</v>
      </c>
      <c r="G16" s="1">
        <f aca="true" t="shared" si="1" ref="G16:G33">F16/93.7</f>
        <v>0.026680896478121663</v>
      </c>
      <c r="H16" s="8">
        <v>0.9</v>
      </c>
      <c r="X16" s="1">
        <v>21.3</v>
      </c>
      <c r="Y16" s="52">
        <f aca="true" t="shared" si="2" ref="Y16:Y34">X16/6272.8</f>
        <v>0.003395612804489223</v>
      </c>
      <c r="Z16" s="8">
        <v>0.8</v>
      </c>
      <c r="AA16" s="8">
        <f t="shared" si="0"/>
        <v>1.7000000000000002</v>
      </c>
      <c r="AB16"/>
      <c r="AC16"/>
      <c r="AD16"/>
    </row>
    <row r="17" spans="1:30" ht="15" customHeight="1">
      <c r="A17" s="45" t="s">
        <v>48</v>
      </c>
      <c r="B17" s="46" t="s">
        <v>49</v>
      </c>
      <c r="F17" s="1">
        <v>6</v>
      </c>
      <c r="G17" s="1">
        <f t="shared" si="1"/>
        <v>0.064034151547492</v>
      </c>
      <c r="H17" s="8">
        <v>2.1</v>
      </c>
      <c r="X17" s="1">
        <v>50.7</v>
      </c>
      <c r="Y17" s="52">
        <f t="shared" si="2"/>
        <v>0.008082514985333503</v>
      </c>
      <c r="Z17" s="8">
        <v>1.8</v>
      </c>
      <c r="AA17" s="8">
        <f t="shared" si="0"/>
        <v>3.9000000000000004</v>
      </c>
      <c r="AB17"/>
      <c r="AC17"/>
      <c r="AD17"/>
    </row>
    <row r="18" spans="1:30" ht="15" customHeight="1">
      <c r="A18" s="45" t="s">
        <v>6</v>
      </c>
      <c r="B18" s="46" t="s">
        <v>50</v>
      </c>
      <c r="F18" s="1">
        <v>6.5</v>
      </c>
      <c r="G18" s="1">
        <f t="shared" si="1"/>
        <v>0.06937033084311632</v>
      </c>
      <c r="H18" s="8">
        <v>2.2</v>
      </c>
      <c r="X18" s="1">
        <v>19.4</v>
      </c>
      <c r="Y18" s="52">
        <f t="shared" si="2"/>
        <v>0.003092717765591123</v>
      </c>
      <c r="Z18" s="8">
        <v>0.7</v>
      </c>
      <c r="AA18" s="8">
        <f t="shared" si="0"/>
        <v>2.9000000000000004</v>
      </c>
      <c r="AB18"/>
      <c r="AC18"/>
      <c r="AD18"/>
    </row>
    <row r="19" spans="1:30" ht="15" customHeight="1">
      <c r="A19" s="45" t="s">
        <v>7</v>
      </c>
      <c r="B19" s="46" t="s">
        <v>51</v>
      </c>
      <c r="F19" s="1">
        <v>3.7</v>
      </c>
      <c r="G19" s="1">
        <f t="shared" si="1"/>
        <v>0.03948772678762007</v>
      </c>
      <c r="H19" s="8">
        <v>1.3</v>
      </c>
      <c r="X19" s="1">
        <v>23.8</v>
      </c>
      <c r="Y19" s="52">
        <f t="shared" si="2"/>
        <v>0.0037941589083025124</v>
      </c>
      <c r="Z19" s="8">
        <v>0.8</v>
      </c>
      <c r="AA19" s="8">
        <f t="shared" si="0"/>
        <v>2.1</v>
      </c>
      <c r="AB19"/>
      <c r="AC19"/>
      <c r="AD19"/>
    </row>
    <row r="20" spans="1:30" ht="16.5" customHeight="1">
      <c r="A20" s="45" t="s">
        <v>8</v>
      </c>
      <c r="B20" s="47" t="s">
        <v>52</v>
      </c>
      <c r="F20" s="1">
        <v>3</v>
      </c>
      <c r="G20" s="1">
        <f t="shared" si="1"/>
        <v>0.032017075773746</v>
      </c>
      <c r="H20" s="8">
        <v>1</v>
      </c>
      <c r="X20" s="1">
        <v>8.1</v>
      </c>
      <c r="Y20" s="52">
        <f t="shared" si="2"/>
        <v>0.0012912893763550566</v>
      </c>
      <c r="Z20" s="8">
        <v>0.3</v>
      </c>
      <c r="AA20" s="8">
        <f t="shared" si="0"/>
        <v>1.3</v>
      </c>
      <c r="AB20"/>
      <c r="AC20"/>
      <c r="AD20"/>
    </row>
    <row r="21" spans="1:30" ht="15" customHeight="1">
      <c r="A21" s="45" t="s">
        <v>9</v>
      </c>
      <c r="B21" s="47" t="s">
        <v>53</v>
      </c>
      <c r="F21" s="1">
        <v>8.4</v>
      </c>
      <c r="G21" s="1">
        <f t="shared" si="1"/>
        <v>0.08964781216648879</v>
      </c>
      <c r="H21" s="8">
        <v>2.9</v>
      </c>
      <c r="X21" s="1">
        <v>63.1</v>
      </c>
      <c r="Y21" s="52">
        <f t="shared" si="2"/>
        <v>0.010059303660247418</v>
      </c>
      <c r="Z21" s="8">
        <v>2.2</v>
      </c>
      <c r="AA21" s="8">
        <f t="shared" si="0"/>
        <v>5.1</v>
      </c>
      <c r="AB21"/>
      <c r="AC21"/>
      <c r="AD21"/>
    </row>
    <row r="22" spans="1:30" ht="15" customHeight="1">
      <c r="A22" s="45" t="s">
        <v>10</v>
      </c>
      <c r="B22" s="47" t="s">
        <v>54</v>
      </c>
      <c r="F22" s="1">
        <v>10</v>
      </c>
      <c r="G22" s="1">
        <f t="shared" si="1"/>
        <v>0.10672358591248665</v>
      </c>
      <c r="H22" s="8">
        <v>3.4</v>
      </c>
      <c r="X22" s="1">
        <v>82.9</v>
      </c>
      <c r="Y22" s="52">
        <f t="shared" si="2"/>
        <v>0.013215788802448667</v>
      </c>
      <c r="Z22" s="8">
        <v>2.9</v>
      </c>
      <c r="AA22" s="8">
        <f t="shared" si="0"/>
        <v>6.3</v>
      </c>
      <c r="AB22"/>
      <c r="AC22"/>
      <c r="AD22"/>
    </row>
    <row r="23" spans="1:30" ht="15" customHeight="1">
      <c r="A23" s="45" t="s">
        <v>11</v>
      </c>
      <c r="B23" s="47" t="s">
        <v>55</v>
      </c>
      <c r="F23" s="1">
        <v>3</v>
      </c>
      <c r="G23" s="1">
        <f t="shared" si="1"/>
        <v>0.032017075773746</v>
      </c>
      <c r="H23" s="8">
        <v>1</v>
      </c>
      <c r="L23" s="1">
        <v>1</v>
      </c>
      <c r="M23" s="1">
        <f>L23/10</f>
        <v>0.1</v>
      </c>
      <c r="N23" s="50">
        <v>0.7</v>
      </c>
      <c r="X23" s="1">
        <v>11.9</v>
      </c>
      <c r="Y23" s="52">
        <f t="shared" si="2"/>
        <v>0.0018970794541512562</v>
      </c>
      <c r="Z23" s="8">
        <v>0.4</v>
      </c>
      <c r="AA23" s="8">
        <f t="shared" si="0"/>
        <v>2.1</v>
      </c>
      <c r="AB23"/>
      <c r="AC23"/>
      <c r="AD23"/>
    </row>
    <row r="24" spans="1:30" ht="15" customHeight="1">
      <c r="A24" s="45" t="s">
        <v>12</v>
      </c>
      <c r="B24" s="47" t="s">
        <v>56</v>
      </c>
      <c r="F24" s="1">
        <v>3.6</v>
      </c>
      <c r="G24" s="1">
        <f t="shared" si="1"/>
        <v>0.0384204909284952</v>
      </c>
      <c r="H24" s="8">
        <v>1.2</v>
      </c>
      <c r="N24" s="50"/>
      <c r="X24" s="1">
        <v>25.4</v>
      </c>
      <c r="Y24" s="52">
        <f t="shared" si="2"/>
        <v>0.004049228414743017</v>
      </c>
      <c r="Z24" s="8">
        <v>0.9</v>
      </c>
      <c r="AA24" s="8">
        <f t="shared" si="0"/>
        <v>2.1</v>
      </c>
      <c r="AB24"/>
      <c r="AC24"/>
      <c r="AD24"/>
    </row>
    <row r="25" spans="1:30" ht="15" customHeight="1">
      <c r="A25" s="45" t="s">
        <v>13</v>
      </c>
      <c r="B25" s="47" t="s">
        <v>57</v>
      </c>
      <c r="F25" s="1">
        <v>3.5</v>
      </c>
      <c r="G25" s="1">
        <f t="shared" si="1"/>
        <v>0.03735325506937033</v>
      </c>
      <c r="H25" s="8">
        <v>1.2</v>
      </c>
      <c r="N25" s="50"/>
      <c r="X25" s="1">
        <v>32.3</v>
      </c>
      <c r="Y25" s="52">
        <f t="shared" si="2"/>
        <v>0.005149215661267695</v>
      </c>
      <c r="Z25" s="8">
        <v>1.1</v>
      </c>
      <c r="AA25" s="8">
        <f t="shared" si="0"/>
        <v>2.3</v>
      </c>
      <c r="AB25"/>
      <c r="AC25"/>
      <c r="AD25"/>
    </row>
    <row r="26" spans="1:30" ht="15" customHeight="1">
      <c r="A26" s="45" t="s">
        <v>14</v>
      </c>
      <c r="B26" s="47" t="s">
        <v>58</v>
      </c>
      <c r="F26" s="1">
        <v>4.5</v>
      </c>
      <c r="G26" s="1">
        <f t="shared" si="1"/>
        <v>0.048025613660619</v>
      </c>
      <c r="H26" s="8">
        <v>1.5</v>
      </c>
      <c r="L26" s="1">
        <v>1</v>
      </c>
      <c r="M26" s="1">
        <f>L26/10</f>
        <v>0.1</v>
      </c>
      <c r="N26" s="50">
        <v>0.7</v>
      </c>
      <c r="X26" s="1">
        <v>27.7</v>
      </c>
      <c r="Y26" s="52">
        <f t="shared" si="2"/>
        <v>0.004415890830251243</v>
      </c>
      <c r="Z26" s="8">
        <v>1</v>
      </c>
      <c r="AA26" s="8">
        <f t="shared" si="0"/>
        <v>3.2</v>
      </c>
      <c r="AB26"/>
      <c r="AC26"/>
      <c r="AD26"/>
    </row>
    <row r="27" spans="1:30" ht="15" customHeight="1">
      <c r="A27" s="45" t="s">
        <v>15</v>
      </c>
      <c r="B27" s="47" t="s">
        <v>59</v>
      </c>
      <c r="F27" s="1">
        <v>4.6</v>
      </c>
      <c r="G27" s="1">
        <f t="shared" si="1"/>
        <v>0.04909284951974386</v>
      </c>
      <c r="H27" s="8">
        <v>1.6</v>
      </c>
      <c r="L27" s="1">
        <v>1</v>
      </c>
      <c r="M27" s="1">
        <f>L27/10</f>
        <v>0.1</v>
      </c>
      <c r="N27" s="50">
        <v>0.7</v>
      </c>
      <c r="X27" s="1">
        <v>65.7</v>
      </c>
      <c r="Y27" s="52">
        <f t="shared" si="2"/>
        <v>0.010473791608213238</v>
      </c>
      <c r="Z27" s="8">
        <v>2.3</v>
      </c>
      <c r="AA27" s="8">
        <f t="shared" si="0"/>
        <v>4.6</v>
      </c>
      <c r="AB27"/>
      <c r="AC27"/>
      <c r="AD27"/>
    </row>
    <row r="28" spans="1:30" ht="15" customHeight="1">
      <c r="A28" s="45" t="s">
        <v>16</v>
      </c>
      <c r="B28" s="47" t="s">
        <v>60</v>
      </c>
      <c r="F28" s="1">
        <v>4</v>
      </c>
      <c r="G28" s="1">
        <f t="shared" si="1"/>
        <v>0.042689434364994665</v>
      </c>
      <c r="H28" s="8">
        <v>1.4</v>
      </c>
      <c r="L28" s="1">
        <v>1</v>
      </c>
      <c r="M28" s="1">
        <f>L28/10</f>
        <v>0.1</v>
      </c>
      <c r="N28" s="50">
        <v>0.7</v>
      </c>
      <c r="X28" s="1">
        <v>30.3</v>
      </c>
      <c r="Y28" s="52">
        <f t="shared" si="2"/>
        <v>0.004830378778217064</v>
      </c>
      <c r="Z28" s="8">
        <v>1.1</v>
      </c>
      <c r="AA28" s="8">
        <f t="shared" si="0"/>
        <v>3.1999999999999997</v>
      </c>
      <c r="AB28"/>
      <c r="AC28"/>
      <c r="AD28"/>
    </row>
    <row r="29" spans="1:30" ht="15" customHeight="1">
      <c r="A29" s="45" t="s">
        <v>17</v>
      </c>
      <c r="B29" s="47" t="s">
        <v>61</v>
      </c>
      <c r="F29" s="1">
        <v>4.2</v>
      </c>
      <c r="G29" s="1">
        <f t="shared" si="1"/>
        <v>0.044823906083244394</v>
      </c>
      <c r="H29" s="8">
        <v>1.4</v>
      </c>
      <c r="N29" s="50"/>
      <c r="X29" s="1">
        <v>22.2</v>
      </c>
      <c r="Y29" s="52">
        <f t="shared" si="2"/>
        <v>0.0035390894018620072</v>
      </c>
      <c r="Z29" s="8">
        <v>0.8</v>
      </c>
      <c r="AA29" s="8">
        <f t="shared" si="0"/>
        <v>2.2</v>
      </c>
      <c r="AB29"/>
      <c r="AC29"/>
      <c r="AD29"/>
    </row>
    <row r="30" spans="1:30" ht="14.25" customHeight="1">
      <c r="A30" s="45" t="s">
        <v>18</v>
      </c>
      <c r="B30" s="47" t="s">
        <v>62</v>
      </c>
      <c r="F30" s="1">
        <v>1.3</v>
      </c>
      <c r="G30" s="1">
        <f t="shared" si="1"/>
        <v>0.013874066168623266</v>
      </c>
      <c r="H30" s="8">
        <v>0.5</v>
      </c>
      <c r="L30" s="1">
        <v>6</v>
      </c>
      <c r="M30" s="1">
        <f>L30/10</f>
        <v>0.6</v>
      </c>
      <c r="N30" s="50">
        <v>4</v>
      </c>
      <c r="X30" s="1">
        <v>11.7</v>
      </c>
      <c r="Y30" s="52">
        <f t="shared" si="2"/>
        <v>0.001865195765846193</v>
      </c>
      <c r="Z30" s="8">
        <v>0.4</v>
      </c>
      <c r="AA30" s="8">
        <f t="shared" si="0"/>
        <v>4.9</v>
      </c>
      <c r="AB30"/>
      <c r="AC30"/>
      <c r="AD30"/>
    </row>
    <row r="31" spans="1:30" ht="15" customHeight="1">
      <c r="A31" s="45" t="s">
        <v>25</v>
      </c>
      <c r="B31" s="47" t="s">
        <v>63</v>
      </c>
      <c r="F31" s="1">
        <v>7</v>
      </c>
      <c r="G31" s="1">
        <f t="shared" si="1"/>
        <v>0.07470651013874066</v>
      </c>
      <c r="H31" s="8">
        <v>2.4</v>
      </c>
      <c r="X31" s="1">
        <v>44.2</v>
      </c>
      <c r="Y31" s="52">
        <f t="shared" si="2"/>
        <v>0.007046295115418952</v>
      </c>
      <c r="Z31" s="8">
        <v>1.6</v>
      </c>
      <c r="AA31" s="8">
        <f t="shared" si="0"/>
        <v>4</v>
      </c>
      <c r="AB31"/>
      <c r="AC31"/>
      <c r="AD31"/>
    </row>
    <row r="32" spans="1:30" ht="15" customHeight="1">
      <c r="A32" s="45" t="s">
        <v>26</v>
      </c>
      <c r="B32" s="47" t="s">
        <v>64</v>
      </c>
      <c r="F32" s="1">
        <v>3.3</v>
      </c>
      <c r="G32" s="1">
        <f>F32/93.7</f>
        <v>0.035218783351120594</v>
      </c>
      <c r="H32" s="8">
        <v>1.1</v>
      </c>
      <c r="X32" s="1">
        <v>29.5</v>
      </c>
      <c r="Y32" s="52">
        <f t="shared" si="2"/>
        <v>0.004702844024996811</v>
      </c>
      <c r="Z32" s="8">
        <v>1.1</v>
      </c>
      <c r="AA32" s="8">
        <f t="shared" si="0"/>
        <v>2.2</v>
      </c>
      <c r="AB32"/>
      <c r="AC32"/>
      <c r="AD32"/>
    </row>
    <row r="33" spans="1:30" ht="15" customHeight="1">
      <c r="A33" s="45" t="s">
        <v>27</v>
      </c>
      <c r="B33" s="47" t="s">
        <v>65</v>
      </c>
      <c r="F33" s="1">
        <v>2.4</v>
      </c>
      <c r="G33" s="1">
        <f t="shared" si="1"/>
        <v>0.025613660618996798</v>
      </c>
      <c r="H33" s="8">
        <v>0.8</v>
      </c>
      <c r="X33" s="1">
        <v>9.9</v>
      </c>
      <c r="Y33" s="52">
        <f t="shared" si="2"/>
        <v>0.001578242571100625</v>
      </c>
      <c r="Z33" s="8">
        <v>0.4</v>
      </c>
      <c r="AA33" s="8">
        <f t="shared" si="0"/>
        <v>1.2000000000000002</v>
      </c>
      <c r="AB33"/>
      <c r="AC33"/>
      <c r="AD33"/>
    </row>
    <row r="34" spans="1:30" ht="15" customHeight="1">
      <c r="A34" s="45" t="s">
        <v>28</v>
      </c>
      <c r="B34" s="47" t="s">
        <v>66</v>
      </c>
      <c r="C34" s="1">
        <v>9.6</v>
      </c>
      <c r="D34" s="1">
        <f>C34/302.6</f>
        <v>0.03172504957038995</v>
      </c>
      <c r="E34" s="8">
        <v>4.2</v>
      </c>
      <c r="H34" s="8"/>
      <c r="I34" s="1">
        <v>79.3</v>
      </c>
      <c r="J34" s="49">
        <v>1</v>
      </c>
      <c r="K34" s="1">
        <v>27</v>
      </c>
      <c r="O34" s="1">
        <v>25</v>
      </c>
      <c r="P34" s="49">
        <v>1</v>
      </c>
      <c r="Q34" s="1">
        <v>17</v>
      </c>
      <c r="X34" s="1">
        <v>417</v>
      </c>
      <c r="Y34" s="52">
        <f t="shared" si="2"/>
        <v>0.06647749011605662</v>
      </c>
      <c r="Z34" s="8">
        <v>14.8</v>
      </c>
      <c r="AA34" s="8">
        <f t="shared" si="0"/>
        <v>63</v>
      </c>
      <c r="AB34"/>
      <c r="AC34"/>
      <c r="AD34"/>
    </row>
    <row r="35" spans="1:30" ht="28.5" customHeight="1">
      <c r="A35" s="45"/>
      <c r="B35" s="47" t="s">
        <v>67</v>
      </c>
      <c r="C35" s="13">
        <f>C15+C16+C17+C18+C19+C20+C21+C22+C23+C24+C25+C26+C27+C28+C29+C30+C31+C32+C33+C34</f>
        <v>9.6</v>
      </c>
      <c r="D35" s="13">
        <f>D15+D16+D17+D18+D19+D20+D21+D22+D23+D24+D25+D26+D27+D28+D29+D30+D31+D32+D33+D34</f>
        <v>0.03172504957038995</v>
      </c>
      <c r="E35" s="19">
        <f>E15+E16+E17+E18+E19+E20+E21+E22+E23+E24+E25+E26+E27+E28+E29+E30+E31+E32+E33+E34</f>
        <v>4.2</v>
      </c>
      <c r="F35" s="13">
        <f>F15+F16+F17+F18+F19+F20+F21+F22+F23+F24+F25+F26+F27+F28+F29+F30+F31+F32+F33+F34</f>
        <v>93.7</v>
      </c>
      <c r="G35" s="53">
        <f>SUM(G15:G34)</f>
        <v>1</v>
      </c>
      <c r="H35" s="19">
        <f>H15+H16+H17+H18+H19+H20+H21+H22+H23+H24+H25+H26+H27+H28+H29+H30+H31+H32+H33+H34</f>
        <v>32.1</v>
      </c>
      <c r="I35" s="13">
        <f>I15+I16+I17+I18+I19+I20+I21+I22+I23+I24+I25+I26+I27+I28+I29+I30+I31+I32+I33+I34</f>
        <v>79.3</v>
      </c>
      <c r="J35" s="51">
        <f>J34</f>
        <v>1</v>
      </c>
      <c r="K35" s="19">
        <f>K34</f>
        <v>27</v>
      </c>
      <c r="L35" s="13">
        <f>L15+L16+L17+L18+L19+L20+L21+L22+L23+L24+L25+L26+L27+L28+L29+L30+L31+L32+L33+L34</f>
        <v>10</v>
      </c>
      <c r="M35" s="49">
        <f>M23+M26+M27+M28+M30</f>
        <v>1</v>
      </c>
      <c r="N35" s="19">
        <f>N15+N16+N17+N18+N19+N20+N21+N22+N23+N24+N25+N26+N27+N28+N29+N30+N31+N32+N33+N34</f>
        <v>6.8</v>
      </c>
      <c r="O35" s="13">
        <f>O15+O16+O17+O18+O19+O20+O21+O22+O23+O24+O25+O26+O27+O28+O29+O30+O31+O32+O33+O34</f>
        <v>25</v>
      </c>
      <c r="P35" s="51">
        <f>P34</f>
        <v>1</v>
      </c>
      <c r="Q35" s="13">
        <f>Q34</f>
        <v>17</v>
      </c>
      <c r="R35" s="13">
        <f>R15+R16+R17+R18+R19+R20+R21+R22+R23+R24+R25+R26+R27+R28+R29+R30+R31+R32+R33+R34</f>
        <v>0</v>
      </c>
      <c r="S35" s="13">
        <f aca="true" t="shared" si="3" ref="S35:Z35">S15+S16+S17+S18+S19+S20+S21+S22+S23+S24+S25+S26+S27+S28+S29+S30+S31+S32+S33+S34</f>
        <v>0</v>
      </c>
      <c r="T35" s="13">
        <f t="shared" si="3"/>
        <v>0</v>
      </c>
      <c r="U35" s="13">
        <f t="shared" si="3"/>
        <v>0</v>
      </c>
      <c r="V35" s="13">
        <f t="shared" si="3"/>
        <v>0</v>
      </c>
      <c r="W35" s="13">
        <f t="shared" si="3"/>
        <v>0</v>
      </c>
      <c r="X35" s="13">
        <f t="shared" si="3"/>
        <v>1054</v>
      </c>
      <c r="Y35" s="53">
        <f t="shared" si="3"/>
        <v>0.1680270373676827</v>
      </c>
      <c r="Z35" s="19">
        <f t="shared" si="3"/>
        <v>37.400000000000006</v>
      </c>
      <c r="AA35" s="19">
        <f t="shared" si="0"/>
        <v>124.50000000000001</v>
      </c>
      <c r="AB35"/>
      <c r="AC35"/>
      <c r="AD35"/>
    </row>
    <row r="36" spans="1:30" ht="15" customHeight="1">
      <c r="A36" s="45">
        <v>21</v>
      </c>
      <c r="B36" s="47" t="s">
        <v>68</v>
      </c>
      <c r="C36" s="13">
        <f>C38+C39+C40+C41+C42</f>
        <v>293</v>
      </c>
      <c r="D36" s="13">
        <f>D38+D39+D40+D41+D42</f>
        <v>0.96827495042961</v>
      </c>
      <c r="E36" s="19">
        <f>E38+E39+E40+E41+E42</f>
        <v>129.2</v>
      </c>
      <c r="F36" s="19">
        <f aca="true" t="shared" si="4" ref="F36:W36">F38+F39+F40+F41+F42</f>
        <v>0</v>
      </c>
      <c r="G36" s="19">
        <f t="shared" si="4"/>
        <v>0</v>
      </c>
      <c r="H36" s="19">
        <f t="shared" si="4"/>
        <v>0</v>
      </c>
      <c r="I36" s="19">
        <f t="shared" si="4"/>
        <v>0</v>
      </c>
      <c r="J36" s="19">
        <f t="shared" si="4"/>
        <v>0</v>
      </c>
      <c r="K36" s="19">
        <f t="shared" si="4"/>
        <v>0</v>
      </c>
      <c r="L36" s="19">
        <f t="shared" si="4"/>
        <v>0</v>
      </c>
      <c r="M36" s="19">
        <f t="shared" si="4"/>
        <v>0</v>
      </c>
      <c r="N36" s="19">
        <f t="shared" si="4"/>
        <v>0</v>
      </c>
      <c r="O36" s="19">
        <f t="shared" si="4"/>
        <v>0</v>
      </c>
      <c r="P36" s="19">
        <f t="shared" si="4"/>
        <v>0</v>
      </c>
      <c r="Q36" s="19">
        <f t="shared" si="4"/>
        <v>0</v>
      </c>
      <c r="R36" s="19">
        <f t="shared" si="4"/>
        <v>2834</v>
      </c>
      <c r="S36" s="19">
        <f t="shared" si="4"/>
        <v>1</v>
      </c>
      <c r="T36" s="19">
        <f t="shared" si="4"/>
        <v>159.4</v>
      </c>
      <c r="U36" s="19">
        <f t="shared" si="4"/>
        <v>29.6</v>
      </c>
      <c r="V36" s="51">
        <f t="shared" si="4"/>
        <v>1</v>
      </c>
      <c r="W36" s="19">
        <f t="shared" si="4"/>
        <v>29.6</v>
      </c>
      <c r="X36" s="19">
        <f>X38+X39+X40+X41+X42+X43</f>
        <v>5218.799999999999</v>
      </c>
      <c r="Y36" s="53">
        <f>Y38+Y39+Y40+Y41+Y42+Y43</f>
        <v>0.8319729626323172</v>
      </c>
      <c r="Z36" s="19">
        <f>Z38+Z39+Z40+Z41+Z42+Z43</f>
        <v>185.3</v>
      </c>
      <c r="AA36" s="19">
        <f>AA38+AA39+AA40+AA41+AA42+AA43</f>
        <v>503.50000000000006</v>
      </c>
      <c r="AB36"/>
      <c r="AC36"/>
      <c r="AD36"/>
    </row>
    <row r="37" spans="1:30" ht="15" customHeight="1">
      <c r="A37" s="45"/>
      <c r="B37" s="47" t="s">
        <v>75</v>
      </c>
      <c r="E37" s="8"/>
      <c r="H37" s="8"/>
      <c r="K37" s="8"/>
      <c r="N37" s="8"/>
      <c r="V37" s="49"/>
      <c r="X37" s="1"/>
      <c r="Z37" s="8"/>
      <c r="AA37" s="8"/>
      <c r="AB37"/>
      <c r="AC37"/>
      <c r="AD37"/>
    </row>
    <row r="38" spans="1:30" ht="15" customHeight="1">
      <c r="A38" s="6"/>
      <c r="B38" s="7" t="s">
        <v>70</v>
      </c>
      <c r="E38" s="8"/>
      <c r="H38" s="8"/>
      <c r="K38" s="8"/>
      <c r="N38" s="8"/>
      <c r="V38" s="49"/>
      <c r="X38" s="1">
        <v>51.2</v>
      </c>
      <c r="Y38" s="52">
        <f aca="true" t="shared" si="5" ref="Y38:Y43">X38/6272.8</f>
        <v>0.008162224206096162</v>
      </c>
      <c r="Z38" s="8">
        <v>1.8</v>
      </c>
      <c r="AA38" s="8">
        <f aca="true" t="shared" si="6" ref="AA38:AA43">E38+H38+K38+N38+Q38+T38+W38+Z38</f>
        <v>1.8</v>
      </c>
      <c r="AB38"/>
      <c r="AC38"/>
      <c r="AD38"/>
    </row>
    <row r="39" spans="1:30" ht="15" customHeight="1">
      <c r="A39" s="6"/>
      <c r="B39" s="7" t="s">
        <v>71</v>
      </c>
      <c r="C39" s="1">
        <v>293</v>
      </c>
      <c r="D39" s="1">
        <f>C39/302.6</f>
        <v>0.96827495042961</v>
      </c>
      <c r="E39" s="8">
        <v>129.2</v>
      </c>
      <c r="H39" s="8"/>
      <c r="K39" s="8"/>
      <c r="N39" s="8"/>
      <c r="R39" s="1">
        <v>2834</v>
      </c>
      <c r="S39" s="49">
        <v>1</v>
      </c>
      <c r="T39" s="1">
        <v>159.4</v>
      </c>
      <c r="V39" s="49"/>
      <c r="X39" s="1">
        <v>3740.1</v>
      </c>
      <c r="Y39" s="52">
        <f t="shared" si="5"/>
        <v>0.596240913148833</v>
      </c>
      <c r="Z39" s="8">
        <v>132.8</v>
      </c>
      <c r="AA39" s="8">
        <f t="shared" si="6"/>
        <v>421.40000000000003</v>
      </c>
      <c r="AB39"/>
      <c r="AC39"/>
      <c r="AD39"/>
    </row>
    <row r="40" spans="1:30" ht="15" customHeight="1">
      <c r="A40" s="6"/>
      <c r="B40" s="7" t="s">
        <v>72</v>
      </c>
      <c r="H40" s="8"/>
      <c r="K40" s="8"/>
      <c r="N40" s="8"/>
      <c r="S40" s="49"/>
      <c r="V40" s="49"/>
      <c r="X40" s="1">
        <v>1173.2</v>
      </c>
      <c r="Y40" s="52">
        <f t="shared" si="5"/>
        <v>0.1870297155975003</v>
      </c>
      <c r="Z40" s="8">
        <v>41.6</v>
      </c>
      <c r="AA40" s="8">
        <f t="shared" si="6"/>
        <v>41.6</v>
      </c>
      <c r="AB40"/>
      <c r="AC40"/>
      <c r="AD40"/>
    </row>
    <row r="41" spans="1:30" ht="15.75">
      <c r="A41" s="4"/>
      <c r="B41" s="9" t="s">
        <v>73</v>
      </c>
      <c r="H41" s="8"/>
      <c r="K41" s="8"/>
      <c r="N41" s="8"/>
      <c r="S41" s="49"/>
      <c r="V41" s="49"/>
      <c r="X41" s="1">
        <v>173.9</v>
      </c>
      <c r="Y41" s="52">
        <f t="shared" si="5"/>
        <v>0.02772286698125239</v>
      </c>
      <c r="Z41" s="8">
        <v>6.2</v>
      </c>
      <c r="AA41" s="8">
        <f t="shared" si="6"/>
        <v>6.2</v>
      </c>
      <c r="AB41"/>
      <c r="AC41"/>
      <c r="AD41"/>
    </row>
    <row r="42" spans="1:30" ht="17.25" customHeight="1">
      <c r="A42" s="10"/>
      <c r="B42" s="48" t="s">
        <v>74</v>
      </c>
      <c r="H42" s="8"/>
      <c r="K42" s="8"/>
      <c r="N42" s="8"/>
      <c r="S42" s="49"/>
      <c r="U42" s="1">
        <v>29.6</v>
      </c>
      <c r="V42" s="49">
        <v>1</v>
      </c>
      <c r="W42" s="1">
        <v>29.6</v>
      </c>
      <c r="X42" s="1">
        <v>78.4</v>
      </c>
      <c r="Y42" s="52">
        <f t="shared" si="5"/>
        <v>0.012498405815584748</v>
      </c>
      <c r="Z42" s="8">
        <v>2.8</v>
      </c>
      <c r="AA42" s="8">
        <f t="shared" si="6"/>
        <v>32.4</v>
      </c>
      <c r="AB42"/>
      <c r="AC42"/>
      <c r="AD42"/>
    </row>
    <row r="43" spans="1:30" ht="17.25" customHeight="1">
      <c r="A43" s="10"/>
      <c r="B43" s="48" t="s">
        <v>77</v>
      </c>
      <c r="H43" s="8"/>
      <c r="K43" s="8"/>
      <c r="N43" s="8"/>
      <c r="S43" s="49"/>
      <c r="V43" s="49"/>
      <c r="X43" s="1">
        <v>2</v>
      </c>
      <c r="Y43" s="52">
        <f t="shared" si="5"/>
        <v>0.0003188368830506313</v>
      </c>
      <c r="Z43" s="8">
        <v>0.1</v>
      </c>
      <c r="AA43" s="8">
        <f t="shared" si="6"/>
        <v>0.1</v>
      </c>
      <c r="AB43"/>
      <c r="AC43"/>
      <c r="AD43"/>
    </row>
    <row r="44" spans="1:30" ht="17.25" customHeight="1">
      <c r="A44" s="10"/>
      <c r="B44" s="2" t="s">
        <v>76</v>
      </c>
      <c r="C44" s="13">
        <f>C35+C36</f>
        <v>302.6</v>
      </c>
      <c r="D44" s="51">
        <f aca="true" t="shared" si="7" ref="D44:Z44">D35+D36</f>
        <v>0.9999999999999999</v>
      </c>
      <c r="E44" s="19">
        <f>E35+E36</f>
        <v>133.39999999999998</v>
      </c>
      <c r="F44" s="13">
        <f t="shared" si="7"/>
        <v>93.7</v>
      </c>
      <c r="G44" s="53">
        <f t="shared" si="7"/>
        <v>1</v>
      </c>
      <c r="H44" s="19">
        <f t="shared" si="7"/>
        <v>32.1</v>
      </c>
      <c r="I44" s="13">
        <f t="shared" si="7"/>
        <v>79.3</v>
      </c>
      <c r="J44" s="51">
        <f t="shared" si="7"/>
        <v>1</v>
      </c>
      <c r="K44" s="19">
        <f t="shared" si="7"/>
        <v>27</v>
      </c>
      <c r="L44" s="13">
        <f t="shared" si="7"/>
        <v>10</v>
      </c>
      <c r="M44" s="51">
        <f t="shared" si="7"/>
        <v>1</v>
      </c>
      <c r="N44" s="19">
        <f t="shared" si="7"/>
        <v>6.8</v>
      </c>
      <c r="O44" s="13">
        <f t="shared" si="7"/>
        <v>25</v>
      </c>
      <c r="P44" s="51">
        <f t="shared" si="7"/>
        <v>1</v>
      </c>
      <c r="Q44" s="19">
        <f t="shared" si="7"/>
        <v>17</v>
      </c>
      <c r="R44" s="13">
        <f t="shared" si="7"/>
        <v>2834</v>
      </c>
      <c r="S44" s="51">
        <f t="shared" si="7"/>
        <v>1</v>
      </c>
      <c r="T44" s="19">
        <f t="shared" si="7"/>
        <v>159.4</v>
      </c>
      <c r="U44" s="13">
        <f t="shared" si="7"/>
        <v>29.6</v>
      </c>
      <c r="V44" s="51">
        <f t="shared" si="7"/>
        <v>1</v>
      </c>
      <c r="W44" s="13">
        <f t="shared" si="7"/>
        <v>29.6</v>
      </c>
      <c r="X44" s="13">
        <f t="shared" si="7"/>
        <v>6272.799999999999</v>
      </c>
      <c r="Y44" s="53">
        <f t="shared" si="7"/>
        <v>1</v>
      </c>
      <c r="Z44" s="19">
        <f t="shared" si="7"/>
        <v>222.70000000000002</v>
      </c>
      <c r="AA44" s="19">
        <f>AA35+AA36</f>
        <v>628.0000000000001</v>
      </c>
      <c r="AB44"/>
      <c r="AC44"/>
      <c r="AD44" s="55"/>
    </row>
    <row r="45" spans="1:30" s="25" customFormat="1" ht="17.25" customHeight="1">
      <c r="A45" s="2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54"/>
      <c r="AB45"/>
      <c r="AC45"/>
      <c r="AD45"/>
    </row>
    <row r="46" spans="1:30" s="29" customFormat="1" ht="14.25" customHeight="1">
      <c r="A46" s="28"/>
      <c r="C46"/>
      <c r="D46" s="1" t="s">
        <v>81</v>
      </c>
      <c r="E46" s="1"/>
      <c r="F46" s="1"/>
      <c r="G46" s="1"/>
      <c r="H46" s="1"/>
      <c r="I46" s="1"/>
      <c r="J46" s="1"/>
      <c r="K46" s="1"/>
      <c r="L46" s="1" t="s">
        <v>82</v>
      </c>
      <c r="M46" s="1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s="25" customFormat="1" ht="14.25" customHeight="1">
      <c r="A47" s="24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 ht="14.25" customHeight="1">
      <c r="A48" s="5"/>
      <c r="B48" s="11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ht="14.25" customHeight="1">
      <c r="A49" s="12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ht="15.75">
      <c r="A50" s="13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:29" ht="15.75">
      <c r="A51" s="13"/>
      <c r="AA51" s="43"/>
      <c r="AB51" s="5"/>
      <c r="AC51" s="5"/>
    </row>
    <row r="52" spans="1:29" ht="15.75">
      <c r="A52" s="4"/>
      <c r="B52" s="14"/>
      <c r="AA52" s="41"/>
      <c r="AB52" s="31"/>
      <c r="AC52" s="31"/>
    </row>
    <row r="53" spans="1:2" ht="15.75">
      <c r="A53" s="4"/>
      <c r="B53" s="4"/>
    </row>
    <row r="54" spans="1:29" ht="15.75">
      <c r="A54" s="4"/>
      <c r="B54" s="4"/>
      <c r="AA54" s="42"/>
      <c r="AB54" s="30"/>
      <c r="AC54" s="30"/>
    </row>
    <row r="55" spans="1:2" ht="15.75">
      <c r="A55" s="4"/>
      <c r="B55" s="4"/>
    </row>
    <row r="56" spans="1:2" ht="15.75">
      <c r="A56" s="4"/>
      <c r="B56" s="4"/>
    </row>
    <row r="57" spans="1:2" ht="15.75">
      <c r="A57" s="4"/>
      <c r="B57" s="4"/>
    </row>
    <row r="58" spans="1:2" ht="15.75">
      <c r="A58" s="4"/>
      <c r="B58" s="4"/>
    </row>
    <row r="59" spans="1:2" ht="15.75">
      <c r="A59" s="4"/>
      <c r="B59" s="4"/>
    </row>
    <row r="60" spans="1:2" ht="15.75">
      <c r="A60" s="4"/>
      <c r="B60" s="4"/>
    </row>
    <row r="61" spans="1:2" ht="15.75">
      <c r="A61" s="4"/>
      <c r="B61" s="4"/>
    </row>
    <row r="62" spans="1:2" ht="15.75">
      <c r="A62" s="4"/>
      <c r="B62" s="4"/>
    </row>
    <row r="63" spans="1:2" ht="15.75">
      <c r="A63" s="4"/>
      <c r="B63" s="4"/>
    </row>
    <row r="64" spans="1:2" ht="15.75">
      <c r="A64" s="4"/>
      <c r="B64" s="4"/>
    </row>
    <row r="65" spans="1:2" ht="15.75">
      <c r="A65" s="4"/>
      <c r="B65" s="4"/>
    </row>
    <row r="66" spans="1:2" ht="15.75">
      <c r="A66" s="4"/>
      <c r="B66" s="4"/>
    </row>
    <row r="67" spans="1:2" ht="15.75">
      <c r="A67" s="4"/>
      <c r="B67" s="4"/>
    </row>
    <row r="68" spans="1:2" ht="15.75">
      <c r="A68" s="4"/>
      <c r="B68" s="4"/>
    </row>
    <row r="69" spans="1:2" ht="15.75">
      <c r="A69" s="4"/>
      <c r="B69" s="4"/>
    </row>
    <row r="70" spans="1:2" ht="15.75">
      <c r="A70" s="4"/>
      <c r="B70" s="4"/>
    </row>
    <row r="71" spans="1:2" ht="15.75">
      <c r="A71" s="4"/>
      <c r="B71" s="4"/>
    </row>
    <row r="72" spans="1:2" ht="15.75">
      <c r="A72" s="4"/>
      <c r="B72" s="4"/>
    </row>
    <row r="73" spans="1:2" ht="15.75">
      <c r="A73" s="4"/>
      <c r="B73" s="4"/>
    </row>
    <row r="74" spans="1:2" ht="15.75">
      <c r="A74" s="4"/>
      <c r="B74" s="4"/>
    </row>
    <row r="75" spans="1:2" ht="15.75">
      <c r="A75" s="4"/>
      <c r="B75" s="4"/>
    </row>
    <row r="76" spans="1:2" ht="15.75">
      <c r="A76" s="4"/>
      <c r="B76" s="4"/>
    </row>
    <row r="77" spans="1:2" ht="15.75">
      <c r="A77" s="4"/>
      <c r="B77" s="4"/>
    </row>
    <row r="78" spans="1:2" ht="15.75">
      <c r="A78" s="4"/>
      <c r="B78" s="4"/>
    </row>
    <row r="79" spans="1:2" ht="15.75">
      <c r="A79" s="4"/>
      <c r="B79" s="4"/>
    </row>
    <row r="80" spans="1:2" ht="15.75">
      <c r="A80" s="4"/>
      <c r="B80" s="4"/>
    </row>
    <row r="81" spans="1:2" ht="15.75">
      <c r="A81" s="4"/>
      <c r="B81" s="4"/>
    </row>
    <row r="82" spans="1:2" ht="15.75">
      <c r="A82" s="4"/>
      <c r="B82" s="4"/>
    </row>
    <row r="83" spans="1:2" ht="15.75">
      <c r="A83" s="4"/>
      <c r="B83" s="4"/>
    </row>
    <row r="84" spans="1:2" ht="15.75">
      <c r="A84" s="4"/>
      <c r="B84" s="4"/>
    </row>
    <row r="85" spans="1:2" ht="15.75">
      <c r="A85" s="4"/>
      <c r="B85" s="4"/>
    </row>
    <row r="86" spans="1:2" ht="15.75">
      <c r="A86" s="4"/>
      <c r="B86" s="4"/>
    </row>
    <row r="87" spans="1:2" ht="15.75">
      <c r="A87" s="4"/>
      <c r="B87" s="4"/>
    </row>
    <row r="88" spans="1:2" ht="15.75">
      <c r="A88" s="4"/>
      <c r="B88" s="4"/>
    </row>
    <row r="89" spans="1:2" ht="15.75">
      <c r="A89" s="4"/>
      <c r="B89" s="4"/>
    </row>
    <row r="90" spans="1:2" ht="15.75">
      <c r="A90" s="4"/>
      <c r="B90" s="4"/>
    </row>
    <row r="91" spans="1:2" ht="15.75">
      <c r="A91" s="4"/>
      <c r="B91" s="4"/>
    </row>
    <row r="92" spans="1:2" ht="15.75">
      <c r="A92" s="4"/>
      <c r="B92" s="4"/>
    </row>
    <row r="93" spans="1:2" ht="15.75">
      <c r="A93" s="4"/>
      <c r="B93" s="4"/>
    </row>
    <row r="94" spans="1:2" ht="15.75">
      <c r="A94" s="4"/>
      <c r="B94" s="4"/>
    </row>
    <row r="95" spans="1:2" ht="15.75">
      <c r="A95" s="4"/>
      <c r="B95" s="4"/>
    </row>
    <row r="96" spans="1:2" ht="15.75">
      <c r="A96" s="4"/>
      <c r="B96" s="4"/>
    </row>
    <row r="97" spans="1:2" ht="15.75">
      <c r="A97" s="4"/>
      <c r="B97" s="4"/>
    </row>
    <row r="98" spans="1:2" ht="15.75">
      <c r="A98" s="4"/>
      <c r="B98" s="4"/>
    </row>
    <row r="99" spans="1:2" ht="15.75">
      <c r="A99" s="4"/>
      <c r="B99" s="4"/>
    </row>
    <row r="100" spans="1:2" ht="15.75">
      <c r="A100" s="4"/>
      <c r="B100" s="4"/>
    </row>
    <row r="101" spans="1:2" ht="15.75">
      <c r="A101" s="4"/>
      <c r="B101" s="4"/>
    </row>
    <row r="102" spans="1:2" ht="15.75">
      <c r="A102" s="4"/>
      <c r="B102" s="4"/>
    </row>
    <row r="103" spans="1:2" ht="15.75">
      <c r="A103" s="4"/>
      <c r="B103" s="4"/>
    </row>
    <row r="104" spans="1:2" ht="15.75">
      <c r="A104" s="4"/>
      <c r="B104" s="4"/>
    </row>
    <row r="105" spans="1:2" ht="15.75">
      <c r="A105" s="4"/>
      <c r="B105" s="4"/>
    </row>
    <row r="106" spans="1:2" ht="15.75">
      <c r="A106" s="4"/>
      <c r="B106" s="4"/>
    </row>
  </sheetData>
  <sheetProtection/>
  <mergeCells count="49">
    <mergeCell ref="N12:N13"/>
    <mergeCell ref="O10:Q10"/>
    <mergeCell ref="O11:Q11"/>
    <mergeCell ref="F10:H10"/>
    <mergeCell ref="C10:E10"/>
    <mergeCell ref="I10:K10"/>
    <mergeCell ref="X10:Z10"/>
    <mergeCell ref="L10:N10"/>
    <mergeCell ref="U10:W10"/>
    <mergeCell ref="C12:C13"/>
    <mergeCell ref="C11:E11"/>
    <mergeCell ref="A8:N8"/>
    <mergeCell ref="A7:N7"/>
    <mergeCell ref="F12:F13"/>
    <mergeCell ref="F11:H11"/>
    <mergeCell ref="A11:A13"/>
    <mergeCell ref="B11:B13"/>
    <mergeCell ref="D12:D13"/>
    <mergeCell ref="E12:E13"/>
    <mergeCell ref="T12:T13"/>
    <mergeCell ref="O12:O13"/>
    <mergeCell ref="L11:N11"/>
    <mergeCell ref="P12:P13"/>
    <mergeCell ref="G12:G13"/>
    <mergeCell ref="J12:J13"/>
    <mergeCell ref="I12:I13"/>
    <mergeCell ref="H12:H13"/>
    <mergeCell ref="L12:L13"/>
    <mergeCell ref="M12:M13"/>
    <mergeCell ref="AC10:AC13"/>
    <mergeCell ref="Y11:Y13"/>
    <mergeCell ref="Z11:Z13"/>
    <mergeCell ref="AA10:AA13"/>
    <mergeCell ref="I11:K11"/>
    <mergeCell ref="K12:K13"/>
    <mergeCell ref="R10:T10"/>
    <mergeCell ref="R11:T11"/>
    <mergeCell ref="R12:R13"/>
    <mergeCell ref="S12:S13"/>
    <mergeCell ref="M2:N2"/>
    <mergeCell ref="M4:O4"/>
    <mergeCell ref="M5:P5"/>
    <mergeCell ref="AB10:AB13"/>
    <mergeCell ref="X11:X13"/>
    <mergeCell ref="Q12:Q13"/>
    <mergeCell ref="U11:W11"/>
    <mergeCell ref="U12:U13"/>
    <mergeCell ref="V12:V13"/>
    <mergeCell ref="W12:W13"/>
  </mergeCells>
  <printOptions/>
  <pageMargins left="0.1968503937007874" right="0.1968503937007874" top="0.3937007874015748" bottom="0.1968503937007874" header="0.2755905511811024" footer="0.1968503937007874"/>
  <pageSetup horizontalDpi="600" verticalDpi="600" orientation="landscape" paperSize="9" scale="69" r:id="rId1"/>
  <headerFooter alignWithMargins="0">
    <oddFooter>&amp;C&amp;P</oddFooter>
  </headerFooter>
  <colBreaks count="1" manualBreakCount="1">
    <brk id="17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bud_6103</dc:creator>
  <cp:keywords/>
  <dc:description/>
  <cp:lastModifiedBy>Admin</cp:lastModifiedBy>
  <cp:lastPrinted>2012-01-05T16:46:08Z</cp:lastPrinted>
  <dcterms:created xsi:type="dcterms:W3CDTF">2009-01-02T13:46:32Z</dcterms:created>
  <dcterms:modified xsi:type="dcterms:W3CDTF">2012-01-06T07:24:31Z</dcterms:modified>
  <cp:category/>
  <cp:version/>
  <cp:contentType/>
  <cp:contentStatus/>
</cp:coreProperties>
</file>