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'Лист1'!$A$1:$G$86</definedName>
  </definedNames>
  <calcPr fullCalcOnLoad="1"/>
</workbook>
</file>

<file path=xl/sharedStrings.xml><?xml version="1.0" encoding="utf-8"?>
<sst xmlns="http://schemas.openxmlformats.org/spreadsheetml/2006/main" count="166" uniqueCount="126">
  <si>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</si>
  <si>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</si>
  <si>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</si>
  <si>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</si>
  <si>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</si>
  <si>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</si>
  <si>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</si>
  <si>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</si>
  <si>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</si>
  <si>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</si>
  <si>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</si>
  <si>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</si>
  <si>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</si>
  <si>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</si>
  <si>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</si>
  <si>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</si>
  <si>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</si>
  <si>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</si>
  <si>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Відділ освіти райдержадміністрації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</si>
  <si>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</si>
  <si>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</si>
  <si>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</si>
  <si>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</si>
  <si>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</si>
  <si>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</si>
  <si>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</si>
  <si>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</si>
  <si>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</si>
  <si>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Управління праці та  соціального захисту населення райдержадміністрації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</si>
  <si>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</si>
  <si>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</si>
  <si>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</si>
  <si>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</si>
  <si>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</si>
  <si>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</si>
  <si>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</si>
  <si>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</si>
  <si>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</si>
  <si>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</si>
  <si>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</si>
  <si>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</si>
  <si>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</si>
  <si>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</si>
  <si>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</si>
  <si>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організація підвозу дітей до загальноосвітніх навчальних закладів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</si>
  <si>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</si>
  <si>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</si>
  <si>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</si>
  <si>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</si>
  <si>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</si>
  <si>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</si>
  <si>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</si>
  <si>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</si>
  <si>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</si>
  <si>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</si>
  <si>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</si>
  <si>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</si>
  <si>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</si>
  <si>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</si>
  <si>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</si>
  <si>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</si>
  <si>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</si>
  <si>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</si>
  <si>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</si>
  <si>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</si>
  <si>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</si>
  <si>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</si>
  <si>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</si>
  <si>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</si>
  <si>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</si>
  <si>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</si>
  <si>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</si>
  <si>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</si>
  <si>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</si>
  <si>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</si>
  <si>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</si>
  <si>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</si>
  <si>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</si>
  <si>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</si>
  <si>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</si>
  <si>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</si>
  <si>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</si>
  <si>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</si>
  <si>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</si>
  <si>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</si>
  <si>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</si>
  <si>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</si>
  <si>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</si>
  <si>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</si>
  <si>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</si>
  <si>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</si>
  <si>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</si>
  <si>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</si>
  <si>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</si>
  <si>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</si>
  <si>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</si>
  <si>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</si>
  <si>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</si>
  <si>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Додаток  10</t>
  </si>
  <si>
    <t xml:space="preserve">                      № 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</si>
  <si>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</si>
  <si>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</si>
  <si>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</si>
  <si>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</si>
  <si>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</si>
  <si>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</si>
  <si>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</si>
  <si>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</si>
  <si>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</si>
  <si>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</si>
  <si>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</si>
  <si>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</si>
  <si>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</si>
  <si>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</si>
  <si>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</si>
  <si>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</si>
  <si>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</si>
  <si>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</si>
  <si>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</si>
  <si>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</si>
  <si>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</si>
  <si>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</si>
  <si>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</si>
  <si>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</si>
  <si>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150101</t>
  </si>
  <si>
    <t>Капітальні вкладення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</si>
</sst>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justify"/>
    </xf>
    <xf numFmtId="49" fontId="16" fillId="2" borderId="10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75" zoomScaleNormal="75" zoomScaleSheetLayoutView="75" zoomScalePageLayoutView="0" workbookViewId="0" topLeftCell="C1">
      <pane ySplit="3630" topLeftCell="BM80" activePane="bottomLeft" state="split"/>
      <selection pane="topLeft" activeCell="A45" sqref="A45"/>
      <selection pane="bottomLeft" activeCell="G84" sqref="G84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5" t="s">
        <v>7</v>
      </c>
      <c r="F1" s="15" t="s">
        <v>98</v>
      </c>
    </row>
    <row r="2" spans="5:6" ht="13.5">
      <c r="E2" s="15" t="s">
        <v>7</v>
      </c>
      <c r="F2" s="15" t="s">
        <v>38</v>
      </c>
    </row>
    <row r="3" spans="5:6" ht="13.5">
      <c r="E3" s="15" t="s">
        <v>7</v>
      </c>
      <c r="F3" s="15" t="s">
        <v>99</v>
      </c>
    </row>
    <row r="4" spans="2:6" ht="37.5" customHeight="1">
      <c r="B4" s="105" t="s">
        <v>114</v>
      </c>
      <c r="C4" s="105"/>
      <c r="D4" s="105"/>
      <c r="E4" s="105"/>
      <c r="F4" s="105"/>
    </row>
    <row r="5" spans="6:9" ht="13.5" thickBot="1">
      <c r="F5" t="s">
        <v>7</v>
      </c>
      <c r="G5" t="s">
        <v>6</v>
      </c>
      <c r="I5" s="32"/>
    </row>
    <row r="6" spans="1:9" ht="12.75">
      <c r="A6" s="106" t="s">
        <v>40</v>
      </c>
      <c r="B6" s="103" t="s">
        <v>42</v>
      </c>
      <c r="C6" s="110" t="s">
        <v>0</v>
      </c>
      <c r="D6" s="111"/>
      <c r="E6" s="110" t="s">
        <v>1</v>
      </c>
      <c r="F6" s="111"/>
      <c r="G6" s="103" t="s">
        <v>4</v>
      </c>
      <c r="I6" s="32"/>
    </row>
    <row r="7" spans="1:9" ht="54.75" customHeight="1" thickBot="1">
      <c r="A7" s="107"/>
      <c r="B7" s="104"/>
      <c r="C7" s="112"/>
      <c r="D7" s="113"/>
      <c r="E7" s="112"/>
      <c r="F7" s="113"/>
      <c r="G7" s="104"/>
      <c r="I7" s="109"/>
    </row>
    <row r="8" spans="1:9" ht="12.75">
      <c r="A8" s="106" t="s">
        <v>41</v>
      </c>
      <c r="B8" s="103" t="s">
        <v>43</v>
      </c>
      <c r="C8" s="103" t="s">
        <v>2</v>
      </c>
      <c r="D8" s="103" t="s">
        <v>3</v>
      </c>
      <c r="E8" s="103" t="s">
        <v>2</v>
      </c>
      <c r="F8" s="103" t="s">
        <v>3</v>
      </c>
      <c r="G8" s="103" t="s">
        <v>5</v>
      </c>
      <c r="I8" s="109"/>
    </row>
    <row r="9" spans="1:9" ht="54" customHeight="1" thickBot="1">
      <c r="A9" s="107"/>
      <c r="B9" s="104"/>
      <c r="C9" s="104"/>
      <c r="D9" s="104"/>
      <c r="E9" s="104"/>
      <c r="F9" s="104"/>
      <c r="G9" s="104"/>
      <c r="I9" s="109"/>
    </row>
    <row r="10" spans="1:7" ht="12.75" customHeight="1">
      <c r="A10" s="12"/>
      <c r="B10" s="8"/>
      <c r="C10" s="1"/>
      <c r="D10" s="6"/>
      <c r="E10" s="1"/>
      <c r="F10" s="10"/>
      <c r="G10" s="6"/>
    </row>
    <row r="11" spans="1:7" ht="18.75" customHeight="1">
      <c r="A11" s="58" t="s">
        <v>77</v>
      </c>
      <c r="B11" s="9" t="s">
        <v>8</v>
      </c>
      <c r="C11" s="1"/>
      <c r="D11" s="6"/>
      <c r="E11" s="1"/>
      <c r="F11" s="10"/>
      <c r="G11" s="6"/>
    </row>
    <row r="12" spans="1:7" ht="32.25" customHeight="1">
      <c r="A12" s="12"/>
      <c r="B12" s="66"/>
      <c r="C12" s="62" t="s">
        <v>70</v>
      </c>
      <c r="D12" s="47">
        <f>D13</f>
        <v>11</v>
      </c>
      <c r="E12" s="20"/>
      <c r="F12" s="51"/>
      <c r="G12" s="6">
        <f aca="true" t="shared" si="0" ref="G12:G21">D12+F12</f>
        <v>11</v>
      </c>
    </row>
    <row r="13" spans="1:7" ht="27.75" customHeight="1">
      <c r="A13" s="12" t="s">
        <v>56</v>
      </c>
      <c r="B13" s="64" t="s">
        <v>57</v>
      </c>
      <c r="C13" s="2" t="s">
        <v>10</v>
      </c>
      <c r="D13" s="41">
        <f>7+4</f>
        <v>11</v>
      </c>
      <c r="E13" s="20"/>
      <c r="F13" s="51"/>
      <c r="G13" s="6">
        <f t="shared" si="0"/>
        <v>11</v>
      </c>
    </row>
    <row r="14" spans="1:7" ht="18" customHeight="1">
      <c r="A14" s="12"/>
      <c r="B14" s="64"/>
      <c r="C14" s="26" t="s">
        <v>92</v>
      </c>
      <c r="D14" s="7">
        <f>D15</f>
        <v>20</v>
      </c>
      <c r="E14" s="20"/>
      <c r="F14" s="51"/>
      <c r="G14" s="6">
        <f t="shared" si="0"/>
        <v>20</v>
      </c>
    </row>
    <row r="15" spans="1:7" ht="51" customHeight="1">
      <c r="A15" s="12" t="s">
        <v>91</v>
      </c>
      <c r="B15" s="64" t="s">
        <v>93</v>
      </c>
      <c r="C15" s="2" t="s">
        <v>112</v>
      </c>
      <c r="D15" s="41">
        <f>20</f>
        <v>20</v>
      </c>
      <c r="E15" s="20"/>
      <c r="F15" s="51"/>
      <c r="G15" s="6">
        <f t="shared" si="0"/>
        <v>20</v>
      </c>
    </row>
    <row r="16" spans="1:7" ht="45" customHeight="1">
      <c r="A16" s="12"/>
      <c r="B16" s="37"/>
      <c r="C16" s="62" t="s">
        <v>55</v>
      </c>
      <c r="D16" s="47">
        <f>D17</f>
        <v>27.906</v>
      </c>
      <c r="E16" s="59"/>
      <c r="F16" s="50"/>
      <c r="G16" s="6">
        <f t="shared" si="0"/>
        <v>27.906</v>
      </c>
    </row>
    <row r="17" spans="1:7" ht="39" customHeight="1">
      <c r="A17" s="12" t="s">
        <v>11</v>
      </c>
      <c r="B17" s="38" t="s">
        <v>12</v>
      </c>
      <c r="C17" s="92" t="s">
        <v>65</v>
      </c>
      <c r="D17" s="41">
        <f>25.759+2.147</f>
        <v>27.906</v>
      </c>
      <c r="E17" s="59"/>
      <c r="F17" s="50"/>
      <c r="G17" s="42">
        <f>D17+F17</f>
        <v>27.906</v>
      </c>
    </row>
    <row r="18" spans="1:7" ht="27" customHeight="1">
      <c r="A18" s="12"/>
      <c r="B18" s="39"/>
      <c r="C18" s="62" t="s">
        <v>96</v>
      </c>
      <c r="D18" s="47">
        <f>D21</f>
        <v>8.189</v>
      </c>
      <c r="E18" s="20"/>
      <c r="F18" s="51"/>
      <c r="G18" s="6">
        <f t="shared" si="0"/>
        <v>8.189</v>
      </c>
    </row>
    <row r="19" spans="1:7" ht="24.75" customHeight="1">
      <c r="A19" s="12" t="s">
        <v>13</v>
      </c>
      <c r="B19" s="39" t="s">
        <v>14</v>
      </c>
      <c r="C19" s="19" t="s">
        <v>111</v>
      </c>
      <c r="D19" s="41">
        <f>6</f>
        <v>6</v>
      </c>
      <c r="E19" s="20"/>
      <c r="F19" s="51"/>
      <c r="G19" s="42">
        <f t="shared" si="0"/>
        <v>6</v>
      </c>
    </row>
    <row r="20" spans="1:7" ht="54.75" customHeight="1">
      <c r="A20" s="12" t="s">
        <v>74</v>
      </c>
      <c r="B20" s="38" t="s">
        <v>75</v>
      </c>
      <c r="C20" s="57" t="s">
        <v>107</v>
      </c>
      <c r="D20" s="41">
        <f>2+0.189</f>
        <v>2.189</v>
      </c>
      <c r="E20" s="20"/>
      <c r="F20" s="51"/>
      <c r="G20" s="42">
        <f t="shared" si="0"/>
        <v>2.189</v>
      </c>
    </row>
    <row r="21" spans="1:7" ht="19.5" customHeight="1">
      <c r="A21" s="12"/>
      <c r="B21" s="39"/>
      <c r="C21" s="67" t="s">
        <v>76</v>
      </c>
      <c r="D21" s="41">
        <f>D19+D20</f>
        <v>8.189</v>
      </c>
      <c r="E21" s="20"/>
      <c r="F21" s="51"/>
      <c r="G21" s="42">
        <f t="shared" si="0"/>
        <v>8.189</v>
      </c>
    </row>
    <row r="22" spans="1:7" ht="24.75" customHeight="1">
      <c r="A22" s="12"/>
      <c r="B22" s="40"/>
      <c r="C22" s="62" t="s">
        <v>97</v>
      </c>
      <c r="D22" s="47">
        <f>D23</f>
        <v>152</v>
      </c>
      <c r="E22" s="26"/>
      <c r="F22" s="51"/>
      <c r="G22" s="6">
        <f aca="true" t="shared" si="1" ref="G22:G37">D22+F22</f>
        <v>152</v>
      </c>
    </row>
    <row r="23" spans="1:7" ht="26.25" customHeight="1">
      <c r="A23" s="12" t="s">
        <v>15</v>
      </c>
      <c r="B23" s="40" t="s">
        <v>16</v>
      </c>
      <c r="C23" s="19" t="s">
        <v>108</v>
      </c>
      <c r="D23" s="41">
        <f>152</f>
        <v>152</v>
      </c>
      <c r="E23" s="19"/>
      <c r="F23" s="51"/>
      <c r="G23" s="42">
        <f t="shared" si="1"/>
        <v>152</v>
      </c>
    </row>
    <row r="24" spans="1:7" ht="40.5" customHeight="1">
      <c r="A24" s="12"/>
      <c r="B24" s="30"/>
      <c r="C24" s="91" t="s">
        <v>51</v>
      </c>
      <c r="D24" s="47">
        <f>D25</f>
        <v>5</v>
      </c>
      <c r="E24" s="20"/>
      <c r="F24" s="51"/>
      <c r="G24" s="7">
        <f t="shared" si="1"/>
        <v>5</v>
      </c>
    </row>
    <row r="25" spans="1:7" ht="25.5" customHeight="1">
      <c r="A25" s="12" t="s">
        <v>17</v>
      </c>
      <c r="B25" s="30" t="s">
        <v>64</v>
      </c>
      <c r="C25" s="27" t="s">
        <v>71</v>
      </c>
      <c r="D25" s="41">
        <f>5</f>
        <v>5</v>
      </c>
      <c r="E25" s="20"/>
      <c r="F25" s="51"/>
      <c r="G25" s="41">
        <f t="shared" si="1"/>
        <v>5</v>
      </c>
    </row>
    <row r="26" spans="1:7" ht="30.75" customHeight="1">
      <c r="A26" s="31"/>
      <c r="B26" s="30"/>
      <c r="C26" s="91" t="s">
        <v>70</v>
      </c>
      <c r="D26" s="47">
        <f>D27</f>
        <v>102.4</v>
      </c>
      <c r="E26" s="20"/>
      <c r="F26" s="51"/>
      <c r="G26" s="7">
        <f t="shared" si="1"/>
        <v>102.4</v>
      </c>
    </row>
    <row r="27" spans="1:7" ht="36.75" customHeight="1">
      <c r="A27" s="12" t="s">
        <v>47</v>
      </c>
      <c r="B27" s="65" t="s">
        <v>58</v>
      </c>
      <c r="C27" s="2" t="s">
        <v>113</v>
      </c>
      <c r="D27" s="41">
        <f>102.4</f>
        <v>102.4</v>
      </c>
      <c r="E27" s="20"/>
      <c r="F27" s="51"/>
      <c r="G27" s="41">
        <f t="shared" si="1"/>
        <v>102.4</v>
      </c>
    </row>
    <row r="28" spans="1:7" ht="25.5" customHeight="1">
      <c r="A28" s="12"/>
      <c r="B28" s="65"/>
      <c r="C28" s="68" t="s">
        <v>105</v>
      </c>
      <c r="D28" s="61">
        <f>D29</f>
        <v>44.6</v>
      </c>
      <c r="E28" s="20"/>
      <c r="F28" s="51"/>
      <c r="G28" s="41">
        <f t="shared" si="1"/>
        <v>44.6</v>
      </c>
    </row>
    <row r="29" spans="1:7" ht="18" customHeight="1">
      <c r="A29" s="12" t="s">
        <v>21</v>
      </c>
      <c r="B29" s="69" t="s">
        <v>22</v>
      </c>
      <c r="C29" s="2" t="s">
        <v>87</v>
      </c>
      <c r="D29" s="60">
        <f>44.6</f>
        <v>44.6</v>
      </c>
      <c r="E29" s="44"/>
      <c r="F29" s="53"/>
      <c r="G29" s="41">
        <f t="shared" si="1"/>
        <v>44.6</v>
      </c>
    </row>
    <row r="30" spans="1:7" ht="38.25" customHeight="1">
      <c r="A30" s="12"/>
      <c r="B30" s="90"/>
      <c r="C30" s="68" t="s">
        <v>110</v>
      </c>
      <c r="D30" s="48">
        <f>D31</f>
        <v>36</v>
      </c>
      <c r="E30" s="44"/>
      <c r="F30" s="53"/>
      <c r="G30" s="7">
        <f t="shared" si="1"/>
        <v>36</v>
      </c>
    </row>
    <row r="31" spans="1:7" ht="24.75" customHeight="1">
      <c r="A31" s="12" t="s">
        <v>100</v>
      </c>
      <c r="B31" s="89" t="s">
        <v>101</v>
      </c>
      <c r="C31" s="2" t="s">
        <v>102</v>
      </c>
      <c r="D31" s="60">
        <v>36</v>
      </c>
      <c r="E31" s="44"/>
      <c r="F31" s="53"/>
      <c r="G31" s="41">
        <f t="shared" si="1"/>
        <v>36</v>
      </c>
    </row>
    <row r="32" spans="1:7" ht="30" customHeight="1">
      <c r="A32" s="12"/>
      <c r="B32" s="69"/>
      <c r="C32" s="68" t="s">
        <v>103</v>
      </c>
      <c r="D32" s="48">
        <v>40</v>
      </c>
      <c r="E32" s="44"/>
      <c r="F32" s="53"/>
      <c r="G32" s="41">
        <f t="shared" si="1"/>
        <v>40</v>
      </c>
    </row>
    <row r="33" spans="1:7" ht="22.5" customHeight="1">
      <c r="A33" s="12" t="s">
        <v>104</v>
      </c>
      <c r="B33" s="89" t="s">
        <v>109</v>
      </c>
      <c r="C33" s="2" t="s">
        <v>102</v>
      </c>
      <c r="D33" s="60">
        <v>40</v>
      </c>
      <c r="E33" s="44"/>
      <c r="F33" s="53"/>
      <c r="G33" s="41">
        <f t="shared" si="1"/>
        <v>40</v>
      </c>
    </row>
    <row r="34" spans="1:7" ht="30.75" customHeight="1">
      <c r="A34" s="12"/>
      <c r="B34" s="65"/>
      <c r="C34" s="2"/>
      <c r="D34" s="60"/>
      <c r="E34" s="63" t="s">
        <v>52</v>
      </c>
      <c r="F34" s="52">
        <f>F35</f>
        <v>53</v>
      </c>
      <c r="G34" s="41">
        <f t="shared" si="1"/>
        <v>53</v>
      </c>
    </row>
    <row r="35" spans="1:7" ht="45.75" customHeight="1">
      <c r="A35" s="12" t="s">
        <v>121</v>
      </c>
      <c r="B35" s="98" t="s">
        <v>122</v>
      </c>
      <c r="C35" s="83"/>
      <c r="D35" s="99"/>
      <c r="E35" s="100" t="s">
        <v>123</v>
      </c>
      <c r="F35" s="101">
        <v>53</v>
      </c>
      <c r="G35" s="41">
        <f t="shared" si="1"/>
        <v>53</v>
      </c>
    </row>
    <row r="36" spans="1:7" ht="7.5" customHeight="1">
      <c r="A36" s="12"/>
      <c r="B36" s="65"/>
      <c r="C36" s="2"/>
      <c r="D36" s="60"/>
      <c r="E36" s="44"/>
      <c r="F36" s="53"/>
      <c r="G36" s="41"/>
    </row>
    <row r="37" spans="1:7" ht="12.75">
      <c r="A37" s="12"/>
      <c r="B37" s="16" t="s">
        <v>4</v>
      </c>
      <c r="C37" s="18"/>
      <c r="D37" s="6">
        <f>D12+D14+D16+D18+D22+D24+D26+D28+D31+D32</f>
        <v>447.095</v>
      </c>
      <c r="E37" s="6"/>
      <c r="F37" s="6">
        <f>F34</f>
        <v>53</v>
      </c>
      <c r="G37" s="6">
        <f t="shared" si="1"/>
        <v>500.095</v>
      </c>
    </row>
    <row r="38" spans="1:7" ht="23.25" customHeight="1">
      <c r="A38" s="58" t="s">
        <v>79</v>
      </c>
      <c r="B38" s="70" t="s">
        <v>18</v>
      </c>
      <c r="C38" s="10"/>
      <c r="D38" s="6" t="s">
        <v>7</v>
      </c>
      <c r="E38" s="20"/>
      <c r="F38" s="51"/>
      <c r="G38" s="6"/>
    </row>
    <row r="39" spans="1:7" ht="29.25" customHeight="1">
      <c r="A39" s="71"/>
      <c r="B39" s="43"/>
      <c r="C39" s="62" t="s">
        <v>48</v>
      </c>
      <c r="D39" s="47">
        <f>D40</f>
        <v>3</v>
      </c>
      <c r="E39" s="20"/>
      <c r="F39" s="51"/>
      <c r="G39" s="6">
        <f aca="true" t="shared" si="2" ref="G39:G60">D39+F39</f>
        <v>3</v>
      </c>
    </row>
    <row r="40" spans="1:7" ht="43.5" customHeight="1">
      <c r="A40" s="71" t="s">
        <v>19</v>
      </c>
      <c r="B40" s="43" t="s">
        <v>20</v>
      </c>
      <c r="C40" s="19" t="s">
        <v>106</v>
      </c>
      <c r="D40" s="42">
        <f>3</f>
        <v>3</v>
      </c>
      <c r="E40" s="20"/>
      <c r="F40" s="51"/>
      <c r="G40" s="42">
        <f t="shared" si="2"/>
        <v>3</v>
      </c>
    </row>
    <row r="41" spans="1:7" ht="27.75" customHeight="1">
      <c r="A41" s="71"/>
      <c r="B41" s="43"/>
      <c r="C41" s="87" t="s">
        <v>52</v>
      </c>
      <c r="D41" s="47">
        <f>D42</f>
        <v>1709.9940000000001</v>
      </c>
      <c r="E41" s="20"/>
      <c r="F41" s="51"/>
      <c r="G41" s="6">
        <f t="shared" si="2"/>
        <v>1709.9940000000001</v>
      </c>
    </row>
    <row r="42" spans="1:7" ht="25.5" customHeight="1">
      <c r="A42" s="23" t="s">
        <v>19</v>
      </c>
      <c r="B42" s="72" t="s">
        <v>20</v>
      </c>
      <c r="C42" s="19" t="s">
        <v>72</v>
      </c>
      <c r="D42" s="56">
        <f>1698.275+11.719</f>
        <v>1709.9940000000001</v>
      </c>
      <c r="E42" s="20"/>
      <c r="F42" s="51"/>
      <c r="G42" s="42">
        <f t="shared" si="2"/>
        <v>1709.9940000000001</v>
      </c>
    </row>
    <row r="43" spans="1:7" ht="26.25" customHeight="1">
      <c r="A43" s="12"/>
      <c r="B43" s="29"/>
      <c r="C43" s="62" t="s">
        <v>53</v>
      </c>
      <c r="D43" s="47">
        <f>D44</f>
        <v>713.749</v>
      </c>
      <c r="E43" s="26"/>
      <c r="F43" s="53"/>
      <c r="G43" s="6">
        <f t="shared" si="2"/>
        <v>713.749</v>
      </c>
    </row>
    <row r="44" spans="1:7" ht="26.25" customHeight="1">
      <c r="A44" s="12" t="s">
        <v>21</v>
      </c>
      <c r="B44" s="29" t="s">
        <v>22</v>
      </c>
      <c r="C44" s="19" t="s">
        <v>44</v>
      </c>
      <c r="D44" s="41">
        <f>640.2+73.549</f>
        <v>713.749</v>
      </c>
      <c r="E44" s="44"/>
      <c r="F44" s="53"/>
      <c r="G44" s="42">
        <f t="shared" si="2"/>
        <v>713.749</v>
      </c>
    </row>
    <row r="45" spans="1:7" ht="30" customHeight="1">
      <c r="A45" s="23"/>
      <c r="B45" s="73"/>
      <c r="C45" s="62" t="s">
        <v>54</v>
      </c>
      <c r="D45" s="47">
        <f>D46+D47</f>
        <v>521.4</v>
      </c>
      <c r="E45" s="74"/>
      <c r="F45" s="75"/>
      <c r="G45" s="6">
        <f t="shared" si="2"/>
        <v>521.4</v>
      </c>
    </row>
    <row r="46" spans="1:10" ht="30" customHeight="1">
      <c r="A46" s="23" t="s">
        <v>23</v>
      </c>
      <c r="B46" s="73" t="s">
        <v>24</v>
      </c>
      <c r="C46" s="25" t="s">
        <v>39</v>
      </c>
      <c r="D46" s="49">
        <f>294</f>
        <v>294</v>
      </c>
      <c r="E46" s="20"/>
      <c r="F46" s="76"/>
      <c r="G46" s="42">
        <f t="shared" si="2"/>
        <v>294</v>
      </c>
      <c r="I46" s="102"/>
      <c r="J46" s="102"/>
    </row>
    <row r="47" spans="1:10" ht="27.75" customHeight="1">
      <c r="A47" s="12" t="s">
        <v>19</v>
      </c>
      <c r="B47" s="77" t="s">
        <v>20</v>
      </c>
      <c r="C47" s="19" t="s">
        <v>25</v>
      </c>
      <c r="D47" s="49">
        <f>227.4</f>
        <v>227.4</v>
      </c>
      <c r="E47" s="19"/>
      <c r="F47" s="78"/>
      <c r="G47" s="42">
        <f t="shared" si="2"/>
        <v>227.4</v>
      </c>
      <c r="I47" s="102"/>
      <c r="J47" s="102"/>
    </row>
    <row r="48" spans="1:10" ht="27.75" customHeight="1">
      <c r="A48" s="12"/>
      <c r="B48" s="77"/>
      <c r="C48" s="19"/>
      <c r="D48" s="49"/>
      <c r="E48" s="63" t="s">
        <v>52</v>
      </c>
      <c r="F48" s="78">
        <f>F49+F50</f>
        <v>244</v>
      </c>
      <c r="G48" s="42">
        <f t="shared" si="2"/>
        <v>244</v>
      </c>
      <c r="I48" s="93"/>
      <c r="J48" s="93"/>
    </row>
    <row r="49" spans="1:10" ht="42" customHeight="1">
      <c r="A49" s="3" t="s">
        <v>23</v>
      </c>
      <c r="B49" s="96" t="s">
        <v>24</v>
      </c>
      <c r="C49" s="19"/>
      <c r="D49" s="49"/>
      <c r="E49" s="97" t="s">
        <v>120</v>
      </c>
      <c r="F49" s="78">
        <v>164</v>
      </c>
      <c r="G49" s="42">
        <f t="shared" si="2"/>
        <v>164</v>
      </c>
      <c r="I49" s="93"/>
      <c r="J49" s="93"/>
    </row>
    <row r="50" spans="1:10" ht="13.5" customHeight="1">
      <c r="A50" s="12" t="s">
        <v>124</v>
      </c>
      <c r="B50" s="77" t="s">
        <v>125</v>
      </c>
      <c r="C50" s="19"/>
      <c r="D50" s="49"/>
      <c r="E50" s="19"/>
      <c r="F50" s="78">
        <v>80</v>
      </c>
      <c r="G50" s="42">
        <f t="shared" si="2"/>
        <v>80</v>
      </c>
      <c r="I50" s="93"/>
      <c r="J50" s="93"/>
    </row>
    <row r="51" spans="1:7" ht="13.5" customHeight="1">
      <c r="A51" s="12"/>
      <c r="B51" s="79" t="s">
        <v>4</v>
      </c>
      <c r="C51" s="10"/>
      <c r="D51" s="6">
        <f>D39+D43+D45+D41</f>
        <v>2948.143</v>
      </c>
      <c r="E51" s="33"/>
      <c r="F51" s="34">
        <f>F48</f>
        <v>244</v>
      </c>
      <c r="G51" s="6">
        <f>D51+F51</f>
        <v>3192.143</v>
      </c>
    </row>
    <row r="52" spans="1:7" ht="45" customHeight="1">
      <c r="A52" s="58" t="s">
        <v>78</v>
      </c>
      <c r="B52" s="11" t="s">
        <v>28</v>
      </c>
      <c r="C52" s="10"/>
      <c r="D52" s="6"/>
      <c r="E52" s="21"/>
      <c r="F52" s="76"/>
      <c r="G52" s="42"/>
    </row>
    <row r="53" spans="1:7" ht="31.5" customHeight="1">
      <c r="A53" s="12"/>
      <c r="B53" s="80"/>
      <c r="C53" s="62" t="s">
        <v>73</v>
      </c>
      <c r="D53" s="47">
        <f>D54+D55+D59+D60+D61+D62+D65</f>
        <v>168.5</v>
      </c>
      <c r="E53" s="20"/>
      <c r="F53" s="51"/>
      <c r="G53" s="6">
        <f t="shared" si="2"/>
        <v>168.5</v>
      </c>
    </row>
    <row r="54" spans="1:7" ht="76.5">
      <c r="A54" s="31" t="s">
        <v>59</v>
      </c>
      <c r="B54" s="28" t="s">
        <v>60</v>
      </c>
      <c r="C54" s="25" t="s">
        <v>46</v>
      </c>
      <c r="D54" s="41">
        <f>60</f>
        <v>60</v>
      </c>
      <c r="E54" s="20"/>
      <c r="F54" s="51"/>
      <c r="G54" s="42">
        <f t="shared" si="2"/>
        <v>60</v>
      </c>
    </row>
    <row r="55" spans="1:7" ht="53.25" customHeight="1">
      <c r="A55" s="81" t="s">
        <v>45</v>
      </c>
      <c r="B55" s="28" t="s">
        <v>63</v>
      </c>
      <c r="C55" s="82" t="s">
        <v>66</v>
      </c>
      <c r="D55" s="42">
        <f>18</f>
        <v>18</v>
      </c>
      <c r="E55" s="20"/>
      <c r="F55" s="51"/>
      <c r="G55" s="42">
        <f t="shared" si="2"/>
        <v>18</v>
      </c>
    </row>
    <row r="56" spans="1:7" ht="27.75" customHeight="1">
      <c r="A56" s="31" t="s">
        <v>27</v>
      </c>
      <c r="B56" s="2" t="s">
        <v>26</v>
      </c>
      <c r="C56" s="24" t="s">
        <v>67</v>
      </c>
      <c r="D56" s="42">
        <f>20</f>
        <v>20</v>
      </c>
      <c r="E56" s="20"/>
      <c r="F56" s="51"/>
      <c r="G56" s="42">
        <f t="shared" si="2"/>
        <v>20</v>
      </c>
    </row>
    <row r="57" spans="1:7" ht="19.5" customHeight="1">
      <c r="A57" s="31" t="s">
        <v>7</v>
      </c>
      <c r="B57" s="2" t="s">
        <v>7</v>
      </c>
      <c r="C57" s="25" t="s">
        <v>68</v>
      </c>
      <c r="D57" s="42">
        <f>1</f>
        <v>1</v>
      </c>
      <c r="E57" s="20"/>
      <c r="F57" s="51"/>
      <c r="G57" s="42">
        <f t="shared" si="2"/>
        <v>1</v>
      </c>
    </row>
    <row r="58" spans="1:7" ht="26.25" customHeight="1">
      <c r="A58" s="31"/>
      <c r="B58" s="2"/>
      <c r="C58" s="25" t="s">
        <v>69</v>
      </c>
      <c r="D58" s="42">
        <f>10</f>
        <v>10</v>
      </c>
      <c r="E58" s="20"/>
      <c r="F58" s="51"/>
      <c r="G58" s="42">
        <f t="shared" si="2"/>
        <v>10</v>
      </c>
    </row>
    <row r="59" spans="1:7" ht="26.25" customHeight="1">
      <c r="A59" s="31"/>
      <c r="B59" s="2" t="s">
        <v>4</v>
      </c>
      <c r="C59" s="25"/>
      <c r="D59" s="42">
        <f>D56+D57+D58</f>
        <v>31</v>
      </c>
      <c r="E59" s="20"/>
      <c r="F59" s="51"/>
      <c r="G59" s="42"/>
    </row>
    <row r="60" spans="1:7" ht="26.25" customHeight="1">
      <c r="A60" s="12" t="s">
        <v>32</v>
      </c>
      <c r="B60" s="5" t="s">
        <v>62</v>
      </c>
      <c r="C60" s="5" t="s">
        <v>82</v>
      </c>
      <c r="D60" s="41">
        <f>32.4</f>
        <v>32.4</v>
      </c>
      <c r="E60" s="20"/>
      <c r="F60" s="51"/>
      <c r="G60" s="42">
        <f t="shared" si="2"/>
        <v>32.4</v>
      </c>
    </row>
    <row r="61" spans="1:7" ht="63" customHeight="1">
      <c r="A61" s="12" t="s">
        <v>29</v>
      </c>
      <c r="B61" s="5" t="s">
        <v>30</v>
      </c>
      <c r="C61" s="5" t="s">
        <v>88</v>
      </c>
      <c r="D61" s="42">
        <f>24.6</f>
        <v>24.6</v>
      </c>
      <c r="E61" s="20"/>
      <c r="F61" s="51"/>
      <c r="G61" s="42">
        <f aca="true" t="shared" si="3" ref="G61:G67">D61+F61</f>
        <v>24.6</v>
      </c>
    </row>
    <row r="62" spans="1:7" ht="41.25" customHeight="1">
      <c r="A62" s="12"/>
      <c r="B62" s="80"/>
      <c r="C62" s="83" t="s">
        <v>89</v>
      </c>
      <c r="D62" s="42">
        <v>1</v>
      </c>
      <c r="E62" s="20"/>
      <c r="F62" s="51"/>
      <c r="G62" s="42">
        <f t="shared" si="3"/>
        <v>1</v>
      </c>
    </row>
    <row r="63" spans="1:7" ht="1.5" customHeight="1" hidden="1">
      <c r="A63" s="12"/>
      <c r="B63" s="28"/>
      <c r="C63" s="46"/>
      <c r="D63" s="6"/>
      <c r="E63" s="20"/>
      <c r="F63" s="51"/>
      <c r="G63" s="42">
        <f t="shared" si="3"/>
        <v>0</v>
      </c>
    </row>
    <row r="64" spans="1:7" ht="17.25" customHeight="1">
      <c r="A64" s="12"/>
      <c r="B64" s="28" t="s">
        <v>4</v>
      </c>
      <c r="C64" s="46"/>
      <c r="D64" s="6">
        <f>D61+D62</f>
        <v>25.6</v>
      </c>
      <c r="E64" s="20"/>
      <c r="F64" s="51"/>
      <c r="G64" s="6">
        <f>G61+G62</f>
        <v>25.6</v>
      </c>
    </row>
    <row r="65" spans="1:7" ht="80.25" customHeight="1">
      <c r="A65" s="12" t="s">
        <v>83</v>
      </c>
      <c r="B65" s="84" t="s">
        <v>84</v>
      </c>
      <c r="C65" s="5" t="s">
        <v>90</v>
      </c>
      <c r="D65" s="6">
        <f>1.5</f>
        <v>1.5</v>
      </c>
      <c r="E65" s="20"/>
      <c r="F65" s="51"/>
      <c r="G65" s="42">
        <f t="shared" si="3"/>
        <v>1.5</v>
      </c>
    </row>
    <row r="66" spans="1:7" ht="15" customHeight="1">
      <c r="A66" s="12"/>
      <c r="B66" s="45" t="s">
        <v>4</v>
      </c>
      <c r="C66" s="46"/>
      <c r="D66" s="42">
        <f>D65</f>
        <v>1.5</v>
      </c>
      <c r="E66" s="20"/>
      <c r="F66" s="51"/>
      <c r="G66" s="42">
        <f t="shared" si="3"/>
        <v>1.5</v>
      </c>
    </row>
    <row r="67" spans="1:7" ht="24.75" customHeight="1">
      <c r="A67" s="12"/>
      <c r="B67" s="45"/>
      <c r="C67" s="88" t="s">
        <v>95</v>
      </c>
      <c r="D67" s="47">
        <f>D68+D69+D70+D71</f>
        <v>139.5</v>
      </c>
      <c r="E67" s="20"/>
      <c r="F67" s="51"/>
      <c r="G67" s="6">
        <f t="shared" si="3"/>
        <v>139.5</v>
      </c>
    </row>
    <row r="68" spans="1:7" ht="84" customHeight="1">
      <c r="A68" s="31" t="s">
        <v>59</v>
      </c>
      <c r="B68" s="28" t="s">
        <v>60</v>
      </c>
      <c r="C68" s="25" t="s">
        <v>46</v>
      </c>
      <c r="D68" s="42">
        <f>100</f>
        <v>100</v>
      </c>
      <c r="E68" s="20"/>
      <c r="F68" s="51"/>
      <c r="G68" s="6">
        <f>D68+F68</f>
        <v>100</v>
      </c>
    </row>
    <row r="69" spans="1:7" ht="54" customHeight="1">
      <c r="A69" s="12" t="s">
        <v>45</v>
      </c>
      <c r="B69" s="28" t="s">
        <v>63</v>
      </c>
      <c r="C69" s="82" t="s">
        <v>81</v>
      </c>
      <c r="D69" s="42">
        <f>16</f>
        <v>16</v>
      </c>
      <c r="E69" s="20"/>
      <c r="F69" s="51"/>
      <c r="G69" s="6">
        <f>D69+F69</f>
        <v>16</v>
      </c>
    </row>
    <row r="70" spans="1:7" ht="27" customHeight="1">
      <c r="A70" s="31" t="s">
        <v>27</v>
      </c>
      <c r="B70" s="2" t="s">
        <v>26</v>
      </c>
      <c r="C70" s="24" t="s">
        <v>67</v>
      </c>
      <c r="D70" s="42">
        <f>15</f>
        <v>15</v>
      </c>
      <c r="E70" s="20"/>
      <c r="F70" s="51"/>
      <c r="G70" s="6">
        <f>D70+F70</f>
        <v>15</v>
      </c>
    </row>
    <row r="71" spans="1:7" ht="28.5" customHeight="1">
      <c r="A71" s="12" t="s">
        <v>32</v>
      </c>
      <c r="B71" s="5" t="s">
        <v>62</v>
      </c>
      <c r="C71" s="5" t="s">
        <v>31</v>
      </c>
      <c r="D71" s="42">
        <f>8.5</f>
        <v>8.5</v>
      </c>
      <c r="E71" s="20"/>
      <c r="F71" s="51"/>
      <c r="G71" s="6">
        <f>D71+F71</f>
        <v>8.5</v>
      </c>
    </row>
    <row r="72" spans="1:7" ht="12.75">
      <c r="A72" s="12"/>
      <c r="B72" s="16" t="s">
        <v>9</v>
      </c>
      <c r="C72" s="1"/>
      <c r="D72" s="6">
        <f>D67+D53</f>
        <v>308</v>
      </c>
      <c r="E72" s="20"/>
      <c r="F72" s="51"/>
      <c r="G72" s="6">
        <f>D72+F72</f>
        <v>308</v>
      </c>
    </row>
    <row r="73" spans="1:7" ht="17.25" customHeight="1">
      <c r="A73" s="58" t="s">
        <v>80</v>
      </c>
      <c r="B73" s="11" t="s">
        <v>33</v>
      </c>
      <c r="C73" s="1"/>
      <c r="D73" s="6"/>
      <c r="E73" s="20"/>
      <c r="F73" s="51"/>
      <c r="G73" s="6"/>
    </row>
    <row r="74" spans="1:7" ht="51.75" customHeight="1">
      <c r="A74" s="12"/>
      <c r="B74" s="85"/>
      <c r="C74" s="63" t="s">
        <v>94</v>
      </c>
      <c r="D74" s="6">
        <f>D75</f>
        <v>53.3</v>
      </c>
      <c r="E74" s="20"/>
      <c r="F74" s="51"/>
      <c r="G74" s="6">
        <f aca="true" t="shared" si="4" ref="G74:G84">D74+F74</f>
        <v>53.3</v>
      </c>
    </row>
    <row r="75" spans="1:7" ht="26.25" customHeight="1">
      <c r="A75" s="12" t="s">
        <v>34</v>
      </c>
      <c r="B75" s="85" t="s">
        <v>35</v>
      </c>
      <c r="C75" s="5" t="s">
        <v>49</v>
      </c>
      <c r="D75" s="41">
        <f>53.3</f>
        <v>53.3</v>
      </c>
      <c r="E75" s="20"/>
      <c r="F75" s="51"/>
      <c r="G75" s="42">
        <f t="shared" si="4"/>
        <v>53.3</v>
      </c>
    </row>
    <row r="76" spans="1:7" ht="54" customHeight="1">
      <c r="A76" s="12"/>
      <c r="B76" s="86"/>
      <c r="C76" s="63" t="s">
        <v>94</v>
      </c>
      <c r="D76" s="6">
        <f>D77</f>
        <v>10</v>
      </c>
      <c r="E76" s="20"/>
      <c r="F76" s="51"/>
      <c r="G76" s="6">
        <f t="shared" si="4"/>
        <v>10</v>
      </c>
    </row>
    <row r="77" spans="1:7" ht="26.25" customHeight="1">
      <c r="A77" s="12" t="s">
        <v>36</v>
      </c>
      <c r="B77" s="86" t="s">
        <v>61</v>
      </c>
      <c r="C77" s="5" t="s">
        <v>50</v>
      </c>
      <c r="D77" s="41">
        <f>10</f>
        <v>10</v>
      </c>
      <c r="E77" s="22"/>
      <c r="F77" s="51"/>
      <c r="G77" s="42">
        <f t="shared" si="4"/>
        <v>10</v>
      </c>
    </row>
    <row r="78" spans="1:7" ht="21" customHeight="1">
      <c r="A78" s="12"/>
      <c r="B78" s="17" t="s">
        <v>9</v>
      </c>
      <c r="C78" s="5"/>
      <c r="D78" s="6">
        <f>D74+D76</f>
        <v>63.3</v>
      </c>
      <c r="E78" s="6"/>
      <c r="F78" s="6"/>
      <c r="G78" s="6">
        <f t="shared" si="4"/>
        <v>63.3</v>
      </c>
    </row>
    <row r="79" spans="1:7" ht="30" customHeight="1">
      <c r="A79" s="4" t="s">
        <v>115</v>
      </c>
      <c r="B79" s="17" t="s">
        <v>116</v>
      </c>
      <c r="C79" s="5"/>
      <c r="D79" s="6"/>
      <c r="E79" s="6"/>
      <c r="F79" s="6"/>
      <c r="G79" s="6"/>
    </row>
    <row r="80" spans="1:7" ht="33" customHeight="1">
      <c r="A80" s="12"/>
      <c r="B80" s="17"/>
      <c r="C80" s="63" t="s">
        <v>52</v>
      </c>
      <c r="D80" s="6">
        <f>D81</f>
        <v>14</v>
      </c>
      <c r="E80" s="6"/>
      <c r="F80" s="6"/>
      <c r="G80" s="6">
        <f t="shared" si="4"/>
        <v>14</v>
      </c>
    </row>
    <row r="81" spans="1:7" ht="84.75" customHeight="1">
      <c r="A81" s="4" t="s">
        <v>117</v>
      </c>
      <c r="B81" s="94" t="s">
        <v>118</v>
      </c>
      <c r="C81" s="95" t="s">
        <v>119</v>
      </c>
      <c r="D81" s="6">
        <v>14</v>
      </c>
      <c r="E81" s="6"/>
      <c r="F81" s="6"/>
      <c r="G81" s="6">
        <f t="shared" si="4"/>
        <v>14</v>
      </c>
    </row>
    <row r="82" spans="1:7" ht="21" customHeight="1">
      <c r="A82" s="12"/>
      <c r="B82" s="17" t="s">
        <v>9</v>
      </c>
      <c r="C82" s="5"/>
      <c r="D82" s="6">
        <f>D81</f>
        <v>14</v>
      </c>
      <c r="E82" s="6"/>
      <c r="F82" s="6"/>
      <c r="G82" s="6">
        <f t="shared" si="4"/>
        <v>14</v>
      </c>
    </row>
    <row r="83" spans="1:7" ht="21" customHeight="1">
      <c r="A83" s="12"/>
      <c r="B83" s="17"/>
      <c r="C83" s="5"/>
      <c r="D83" s="6"/>
      <c r="E83" s="6"/>
      <c r="F83" s="6"/>
      <c r="G83" s="6"/>
    </row>
    <row r="84" spans="1:7" ht="19.5" customHeight="1">
      <c r="A84" s="12"/>
      <c r="B84" s="13" t="s">
        <v>37</v>
      </c>
      <c r="C84" s="1"/>
      <c r="D84" s="7">
        <f>D78+D72+D51+D37+D82</f>
        <v>3780.5380000000005</v>
      </c>
      <c r="E84" s="7"/>
      <c r="F84" s="7">
        <f>F78+F72+F51+F37</f>
        <v>297</v>
      </c>
      <c r="G84" s="7">
        <f t="shared" si="4"/>
        <v>4077.5380000000005</v>
      </c>
    </row>
    <row r="85" spans="1:7" ht="12.75">
      <c r="A85" s="108" t="s">
        <v>85</v>
      </c>
      <c r="B85" s="108"/>
      <c r="C85" s="108"/>
      <c r="D85" s="54"/>
      <c r="E85" s="35"/>
      <c r="F85" s="35"/>
      <c r="G85" s="35"/>
    </row>
    <row r="86" spans="1:7" ht="15">
      <c r="A86" s="108"/>
      <c r="B86" s="108"/>
      <c r="C86" s="108"/>
      <c r="D86" s="54"/>
      <c r="E86" s="14"/>
      <c r="F86" s="35" t="s">
        <v>86</v>
      </c>
      <c r="G86" s="35"/>
    </row>
    <row r="87" spans="1:7" ht="14.25">
      <c r="A87" s="36" t="s">
        <v>7</v>
      </c>
      <c r="B87" s="36"/>
      <c r="C87" s="35"/>
      <c r="D87" s="54"/>
      <c r="E87" s="35"/>
      <c r="F87" s="35"/>
      <c r="G87" s="35"/>
    </row>
    <row r="88" ht="12.75">
      <c r="D88" s="55"/>
    </row>
    <row r="89" ht="12.75">
      <c r="D89" s="55"/>
    </row>
  </sheetData>
  <sheetProtection/>
  <mergeCells count="16">
    <mergeCell ref="A6:A7"/>
    <mergeCell ref="A8:A9"/>
    <mergeCell ref="A85:C86"/>
    <mergeCell ref="I7:I9"/>
    <mergeCell ref="B6:B7"/>
    <mergeCell ref="B8:B9"/>
    <mergeCell ref="G6:G7"/>
    <mergeCell ref="G8:G9"/>
    <mergeCell ref="C6:D7"/>
    <mergeCell ref="E6:F7"/>
    <mergeCell ref="I46:J47"/>
    <mergeCell ref="E8:E9"/>
    <mergeCell ref="F8:F9"/>
    <mergeCell ref="B4:F4"/>
    <mergeCell ref="C8:C9"/>
    <mergeCell ref="D8:D9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60" r:id="rId1"/>
  <headerFooter alignWithMargins="0">
    <oddFooter>&amp;CСтраница &amp;P</oddFooter>
  </headerFooter>
  <rowBreaks count="3" manualBreakCount="3">
    <brk id="27" max="6" man="1"/>
    <brk id="51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2013-01-21T17:03:02Z</cp:lastPrinted>
  <dcterms:created xsi:type="dcterms:W3CDTF">2009-12-17T12:30:57Z</dcterms:created>
  <dcterms:modified xsi:type="dcterms:W3CDTF">2013-01-23T13:55:23Z</dcterms:modified>
  <cp:category/>
  <cp:version/>
  <cp:contentType/>
  <cp:contentStatus/>
</cp:coreProperties>
</file>