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'dod1'!$A$1:$H$67</definedName>
  </definedNames>
  <calcPr fullCalcOnLoad="1"/>
</workbook>
</file>

<file path=xl/sharedStrings.xml><?xml version="1.0" encoding="utf-8"?>
<sst xmlns="http://schemas.openxmlformats.org/spreadsheetml/2006/main" count="72" uniqueCount="68">
  <si>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</si>
  <si>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</si>
  <si>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</si>
  <si>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</si>
  <si>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</si>
  <si>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</si>
  <si>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</si>
  <si>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</si>
  <si>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</si>
  <si>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</si>
  <si>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</si>
  <si>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</si>
  <si>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</si>
  <si>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</si>
  <si>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</si>
  <si>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</si>
  <si>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</si>
  <si>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</si>
  <si>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</si>
  <si>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</si>
  <si>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</si>
  <si>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</si>
  <si>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</si>
  <si>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</si>
  <si>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</si>
  <si>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</si>
  <si>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</si>
  <si>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</si>
  <si>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</si>
  <si>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</si>
  <si>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</si>
  <si>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управління райдержадміністрації</t>
  </si>
  <si>
    <t>Субвенції</t>
  </si>
  <si>
    <t>____________№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</si>
  <si>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</si>
  <si>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</si>
  <si>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</si>
  <si>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</si>
  <si>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</si>
  <si>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</si>
  <si>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</si>
  <si>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</si>
  <si>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</si>
  <si>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</si>
  <si>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</si>
  <si>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</si>
  <si>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</si>
  <si>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</si>
  <si>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</si>
  <si>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</si>
  <si>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</si>
  <si>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</si>
  <si>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</si>
  <si>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</si>
  <si>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Власні надходження  (рік із змінами)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</si>
  <si>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</si>
  <si>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</si>
  <si>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в 1,8 р.б.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</si>
  <si>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</si>
  <si>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 xml:space="preserve">В.о. начальника фінансового </t>
  </si>
  <si>
    <t>О.О.Луценко</t>
  </si>
  <si>
    <t xml:space="preserve">      за  січень - червень  2017 року</t>
  </si>
  <si>
    <t>Адміністративні штрафи</t>
  </si>
  <si>
    <t>в 1,5 р.б.</t>
  </si>
  <si>
    <t>в 1,7 р.б.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</si>
  <si>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</si>
  <si>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</si>
  <si>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 -сиріт та дітей, позбавлених батьківського піклування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</si>
</sst>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0.000000"/>
    <numFmt numFmtId="198" formatCode="[$-FC19]d\ mmmm\ yyyy\ &quot;г.&quot;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75" fontId="7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175" fontId="4" fillId="0" borderId="13" xfId="0" applyNumberFormat="1" applyFont="1" applyBorder="1" applyAlignment="1">
      <alignment vertical="top"/>
    </xf>
    <xf numFmtId="175" fontId="4" fillId="0" borderId="12" xfId="0" applyNumberFormat="1" applyFont="1" applyBorder="1" applyAlignment="1">
      <alignment vertical="top"/>
    </xf>
    <xf numFmtId="174" fontId="4" fillId="0" borderId="12" xfId="0" applyNumberFormat="1" applyFont="1" applyBorder="1" applyAlignment="1">
      <alignment vertical="top"/>
    </xf>
    <xf numFmtId="174" fontId="7" fillId="0" borderId="12" xfId="0" applyNumberFormat="1" applyFont="1" applyBorder="1" applyAlignment="1">
      <alignment vertical="top"/>
    </xf>
    <xf numFmtId="174" fontId="4" fillId="0" borderId="14" xfId="0" applyNumberFormat="1" applyFont="1" applyBorder="1" applyAlignment="1">
      <alignment vertical="top"/>
    </xf>
    <xf numFmtId="175" fontId="7" fillId="0" borderId="15" xfId="0" applyNumberFormat="1" applyFont="1" applyBorder="1" applyAlignment="1">
      <alignment vertical="top"/>
    </xf>
    <xf numFmtId="175" fontId="7" fillId="0" borderId="13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175" fontId="7" fillId="0" borderId="10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5" fontId="7" fillId="0" borderId="17" xfId="0" applyNumberFormat="1" applyFont="1" applyBorder="1" applyAlignment="1">
      <alignment vertical="top"/>
    </xf>
    <xf numFmtId="174" fontId="7" fillId="0" borderId="19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175" fontId="4" fillId="0" borderId="10" xfId="0" applyNumberFormat="1" applyFont="1" applyBorder="1" applyAlignment="1">
      <alignment vertical="top"/>
    </xf>
    <xf numFmtId="175" fontId="7" fillId="0" borderId="12" xfId="0" applyNumberFormat="1" applyFont="1" applyBorder="1" applyAlignment="1">
      <alignment horizontal="right" vertical="top"/>
    </xf>
    <xf numFmtId="175" fontId="4" fillId="0" borderId="15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74" fontId="7" fillId="0" borderId="20" xfId="0" applyNumberFormat="1" applyFont="1" applyBorder="1" applyAlignment="1">
      <alignment vertical="top"/>
    </xf>
    <xf numFmtId="175" fontId="7" fillId="0" borderId="19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75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174" fontId="7" fillId="0" borderId="0" xfId="0" applyNumberFormat="1" applyFont="1" applyBorder="1" applyAlignment="1">
      <alignment vertical="top"/>
    </xf>
    <xf numFmtId="175" fontId="7" fillId="0" borderId="19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5" fontId="4" fillId="0" borderId="19" xfId="0" applyNumberFormat="1" applyFont="1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9" xfId="0" applyFont="1" applyBorder="1" applyAlignment="1">
      <alignment vertical="top"/>
    </xf>
    <xf numFmtId="174" fontId="4" fillId="0" borderId="0" xfId="0" applyNumberFormat="1" applyFont="1" applyBorder="1" applyAlignment="1">
      <alignment vertical="top"/>
    </xf>
    <xf numFmtId="174" fontId="4" fillId="0" borderId="19" xfId="0" applyNumberFormat="1" applyFont="1" applyBorder="1" applyAlignment="1">
      <alignment vertical="top"/>
    </xf>
    <xf numFmtId="174" fontId="4" fillId="0" borderId="30" xfId="0" applyNumberFormat="1" applyFont="1" applyBorder="1" applyAlignment="1">
      <alignment vertical="top"/>
    </xf>
    <xf numFmtId="175" fontId="7" fillId="0" borderId="11" xfId="0" applyNumberFormat="1" applyFont="1" applyBorder="1" applyAlignment="1">
      <alignment horizontal="right" vertical="top"/>
    </xf>
    <xf numFmtId="174" fontId="4" fillId="0" borderId="20" xfId="0" applyNumberFormat="1" applyFont="1" applyBorder="1" applyAlignment="1">
      <alignment vertical="top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174" fontId="4" fillId="0" borderId="34" xfId="0" applyNumberFormat="1" applyFont="1" applyBorder="1" applyAlignment="1">
      <alignment vertical="top"/>
    </xf>
    <xf numFmtId="174" fontId="4" fillId="0" borderId="35" xfId="0" applyNumberFormat="1" applyFont="1" applyBorder="1" applyAlignment="1">
      <alignment vertical="top"/>
    </xf>
    <xf numFmtId="174" fontId="4" fillId="0" borderId="36" xfId="0" applyNumberFormat="1" applyFont="1" applyBorder="1" applyAlignment="1">
      <alignment vertical="top"/>
    </xf>
    <xf numFmtId="174" fontId="4" fillId="0" borderId="37" xfId="0" applyNumberFormat="1" applyFont="1" applyBorder="1" applyAlignment="1">
      <alignment vertical="top"/>
    </xf>
    <xf numFmtId="174" fontId="4" fillId="0" borderId="26" xfId="0" applyNumberFormat="1" applyFont="1" applyBorder="1" applyAlignment="1">
      <alignment vertical="top"/>
    </xf>
    <xf numFmtId="174" fontId="4" fillId="0" borderId="27" xfId="0" applyNumberFormat="1" applyFont="1" applyBorder="1" applyAlignment="1">
      <alignment vertical="top"/>
    </xf>
    <xf numFmtId="174" fontId="4" fillId="0" borderId="31" xfId="0" applyNumberFormat="1" applyFont="1" applyBorder="1" applyAlignment="1">
      <alignment vertical="top"/>
    </xf>
    <xf numFmtId="0" fontId="7" fillId="0" borderId="20" xfId="0" applyFont="1" applyBorder="1" applyAlignment="1">
      <alignment horizontal="center" vertical="center"/>
    </xf>
    <xf numFmtId="174" fontId="7" fillId="0" borderId="38" xfId="0" applyNumberFormat="1" applyFont="1" applyBorder="1" applyAlignment="1">
      <alignment vertical="top"/>
    </xf>
    <xf numFmtId="175" fontId="4" fillId="0" borderId="37" xfId="0" applyNumberFormat="1" applyFont="1" applyBorder="1" applyAlignment="1">
      <alignment vertical="top"/>
    </xf>
    <xf numFmtId="175" fontId="4" fillId="0" borderId="25" xfId="0" applyNumberFormat="1" applyFont="1" applyBorder="1" applyAlignment="1">
      <alignment vertical="top"/>
    </xf>
    <xf numFmtId="175" fontId="4" fillId="0" borderId="26" xfId="0" applyNumberFormat="1" applyFont="1" applyBorder="1" applyAlignment="1">
      <alignment horizontal="right" vertical="top"/>
    </xf>
    <xf numFmtId="175" fontId="4" fillId="0" borderId="31" xfId="0" applyNumberFormat="1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1" xfId="0" applyFont="1" applyFill="1" applyBorder="1" applyAlignment="1">
      <alignment horizontal="justify" vertical="top" wrapText="1"/>
    </xf>
    <xf numFmtId="174" fontId="7" fillId="0" borderId="37" xfId="0" applyNumberFormat="1" applyFont="1" applyBorder="1" applyAlignment="1">
      <alignment vertical="top"/>
    </xf>
    <xf numFmtId="175" fontId="7" fillId="0" borderId="37" xfId="0" applyNumberFormat="1" applyFont="1" applyBorder="1" applyAlignment="1">
      <alignment vertical="top"/>
    </xf>
    <xf numFmtId="0" fontId="4" fillId="0" borderId="18" xfId="0" applyFont="1" applyBorder="1" applyAlignment="1">
      <alignment wrapText="1"/>
    </xf>
    <xf numFmtId="0" fontId="4" fillId="0" borderId="33" xfId="0" applyFont="1" applyBorder="1" applyAlignment="1">
      <alignment vertical="top"/>
    </xf>
    <xf numFmtId="175" fontId="4" fillId="0" borderId="19" xfId="0" applyNumberFormat="1" applyFont="1" applyBorder="1" applyAlignment="1">
      <alignment horizontal="right" vertical="top"/>
    </xf>
    <xf numFmtId="0" fontId="8" fillId="0" borderId="21" xfId="0" applyFont="1" applyBorder="1" applyAlignment="1">
      <alignment/>
    </xf>
    <xf numFmtId="175" fontId="7" fillId="0" borderId="32" xfId="0" applyNumberFormat="1" applyFont="1" applyBorder="1" applyAlignment="1">
      <alignment vertical="top"/>
    </xf>
    <xf numFmtId="175" fontId="4" fillId="0" borderId="27" xfId="0" applyNumberFormat="1" applyFont="1" applyBorder="1" applyAlignment="1">
      <alignment horizontal="right" vertical="top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174" fontId="4" fillId="0" borderId="2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tabSelected="1" view="pageBreakPreview" zoomScale="75" zoomScaleNormal="75" zoomScaleSheetLayoutView="75" zoomScalePageLayoutView="0" workbookViewId="0" topLeftCell="A2">
      <selection activeCell="B7" sqref="B7:H7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21</v>
      </c>
      <c r="H1" s="3"/>
    </row>
    <row r="2" spans="2:8" ht="12.75">
      <c r="B2" s="3"/>
      <c r="C2" s="3"/>
      <c r="D2" s="3"/>
      <c r="E2" s="3"/>
      <c r="F2" s="3"/>
      <c r="G2" s="3" t="s">
        <v>28</v>
      </c>
      <c r="H2" s="3"/>
    </row>
    <row r="3" spans="2:8" ht="12.75">
      <c r="B3" s="3"/>
      <c r="C3" s="3"/>
      <c r="D3" s="3"/>
      <c r="E3" s="3"/>
      <c r="F3" s="3"/>
      <c r="G3" s="3" t="s">
        <v>33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45"/>
      <c r="C5" s="45"/>
      <c r="D5" s="45"/>
      <c r="E5" s="45"/>
      <c r="F5" s="45"/>
      <c r="G5" s="45"/>
      <c r="H5" s="45"/>
    </row>
    <row r="6" spans="2:8" ht="16.5" customHeight="1">
      <c r="B6" s="44" t="s">
        <v>50</v>
      </c>
      <c r="C6" s="44"/>
      <c r="D6" s="44"/>
      <c r="E6" s="44"/>
      <c r="F6" s="44"/>
      <c r="G6" s="44"/>
      <c r="H6" s="44"/>
    </row>
    <row r="7" spans="2:8" ht="16.5" customHeight="1">
      <c r="B7" s="44" t="s">
        <v>61</v>
      </c>
      <c r="C7" s="44"/>
      <c r="D7" s="44"/>
      <c r="E7" s="44"/>
      <c r="F7" s="44"/>
      <c r="G7" s="44"/>
      <c r="H7" s="44"/>
    </row>
    <row r="8" spans="2:8" ht="16.5" customHeight="1">
      <c r="B8" s="43"/>
      <c r="C8" s="43"/>
      <c r="D8" s="43"/>
      <c r="E8" s="43"/>
      <c r="F8" s="43"/>
      <c r="G8" s="43"/>
      <c r="H8" s="43"/>
    </row>
    <row r="9" spans="2:8" ht="16.5" customHeight="1">
      <c r="B9" s="43"/>
      <c r="C9" s="43"/>
      <c r="D9" s="43"/>
      <c r="E9" s="43"/>
      <c r="F9" s="43"/>
      <c r="G9" s="43"/>
      <c r="H9" s="43"/>
    </row>
    <row r="10" spans="2:8" ht="13.5" customHeight="1" thickBot="1">
      <c r="B10" s="3"/>
      <c r="C10" s="4"/>
      <c r="D10" s="3" t="s">
        <v>0</v>
      </c>
      <c r="E10" s="3"/>
      <c r="F10" s="3"/>
      <c r="G10" s="3" t="s">
        <v>22</v>
      </c>
      <c r="H10" s="3" t="s">
        <v>23</v>
      </c>
    </row>
    <row r="11" spans="2:8" ht="60" customHeight="1" thickBot="1">
      <c r="B11" s="65" t="s">
        <v>1</v>
      </c>
      <c r="C11" s="64" t="s">
        <v>2</v>
      </c>
      <c r="D11" s="8" t="s">
        <v>16</v>
      </c>
      <c r="E11" s="66" t="s">
        <v>17</v>
      </c>
      <c r="F11" s="67" t="s">
        <v>25</v>
      </c>
      <c r="G11" s="81" t="s">
        <v>18</v>
      </c>
      <c r="H11" s="67" t="s">
        <v>20</v>
      </c>
    </row>
    <row r="12" spans="2:8" ht="24" customHeight="1" thickBot="1">
      <c r="B12" s="53">
        <v>10000000</v>
      </c>
      <c r="C12" s="57" t="s">
        <v>3</v>
      </c>
      <c r="D12" s="19"/>
      <c r="E12" s="31"/>
      <c r="F12" s="26">
        <f>F13</f>
        <v>4690.54</v>
      </c>
      <c r="G12" s="32">
        <f>G13</f>
        <v>5737.39168</v>
      </c>
      <c r="H12" s="33">
        <f>G12/F12*100</f>
        <v>122.31836163853202</v>
      </c>
    </row>
    <row r="13" spans="2:8" ht="39" customHeight="1" thickBot="1">
      <c r="B13" s="87">
        <v>11000000</v>
      </c>
      <c r="C13" s="56" t="s">
        <v>34</v>
      </c>
      <c r="D13" s="17">
        <v>49945.9</v>
      </c>
      <c r="E13" s="73">
        <v>59245.9</v>
      </c>
      <c r="F13" s="77">
        <f>F14+F17</f>
        <v>4690.54</v>
      </c>
      <c r="G13" s="59">
        <f>G14+G17</f>
        <v>5737.39168</v>
      </c>
      <c r="H13" s="83">
        <f>G13/F13*100</f>
        <v>122.31836163853202</v>
      </c>
    </row>
    <row r="14" spans="2:8" ht="24" customHeight="1" thickBot="1">
      <c r="B14" s="53">
        <v>11010000</v>
      </c>
      <c r="C14" s="88" t="s">
        <v>36</v>
      </c>
      <c r="D14" s="28">
        <v>48508.1</v>
      </c>
      <c r="E14" s="31">
        <v>58058.1</v>
      </c>
      <c r="F14" s="60">
        <v>4690.54</v>
      </c>
      <c r="G14" s="103">
        <v>5736.64768</v>
      </c>
      <c r="H14" s="46">
        <f>G14/F14*100</f>
        <v>122.30249992538174</v>
      </c>
    </row>
    <row r="15" spans="2:8" ht="12.75" customHeight="1" hidden="1">
      <c r="B15" s="54">
        <v>11020000</v>
      </c>
      <c r="C15" s="49" t="s">
        <v>4</v>
      </c>
      <c r="D15" s="9">
        <f>SUM(D16)</f>
        <v>0</v>
      </c>
      <c r="E15" s="70"/>
      <c r="F15" s="79"/>
      <c r="G15" s="74"/>
      <c r="H15" s="83" t="e">
        <f>G15/F15*100</f>
        <v>#DIV/0!</v>
      </c>
    </row>
    <row r="16" spans="2:8" ht="21.75" customHeight="1" hidden="1">
      <c r="B16" s="52">
        <v>11020200</v>
      </c>
      <c r="C16" s="48" t="s">
        <v>5</v>
      </c>
      <c r="D16" s="12"/>
      <c r="E16" s="71"/>
      <c r="F16" s="80"/>
      <c r="G16" s="75"/>
      <c r="H16" s="84" t="e">
        <f>G16/F16*100</f>
        <v>#DIV/0!</v>
      </c>
    </row>
    <row r="17" spans="2:8" ht="21.75" customHeight="1" thickBot="1">
      <c r="B17" s="69">
        <v>11020000</v>
      </c>
      <c r="C17" s="50" t="s">
        <v>45</v>
      </c>
      <c r="D17" s="30"/>
      <c r="E17" s="93"/>
      <c r="F17" s="80">
        <v>0</v>
      </c>
      <c r="G17" s="75">
        <v>0.744</v>
      </c>
      <c r="H17" s="83">
        <v>0</v>
      </c>
    </row>
    <row r="18" spans="2:8" ht="22.5" customHeight="1" thickBot="1">
      <c r="B18" s="53">
        <v>20000000</v>
      </c>
      <c r="C18" s="57" t="s">
        <v>6</v>
      </c>
      <c r="D18" s="19">
        <v>12996.7</v>
      </c>
      <c r="E18" s="20">
        <v>6762.2</v>
      </c>
      <c r="F18" s="26">
        <f>F19+F23+F34</f>
        <v>66.24</v>
      </c>
      <c r="G18" s="32">
        <f>G19+G23+G34</f>
        <v>120.73717</v>
      </c>
      <c r="H18" s="42" t="s">
        <v>57</v>
      </c>
    </row>
    <row r="19" spans="2:8" ht="22.5" customHeight="1" thickBot="1">
      <c r="B19" s="100">
        <v>21000000</v>
      </c>
      <c r="C19" s="102" t="s">
        <v>51</v>
      </c>
      <c r="D19" s="17"/>
      <c r="E19" s="73"/>
      <c r="F19" s="77">
        <f>F20</f>
        <v>0.6</v>
      </c>
      <c r="G19" s="59">
        <f>G20</f>
        <v>14.074</v>
      </c>
      <c r="H19" s="83">
        <v>0</v>
      </c>
    </row>
    <row r="20" spans="2:8" ht="62.25" customHeight="1" thickBot="1">
      <c r="B20" s="98">
        <v>21010000</v>
      </c>
      <c r="C20" s="101" t="s">
        <v>52</v>
      </c>
      <c r="D20" s="19"/>
      <c r="E20" s="20"/>
      <c r="F20" s="60">
        <f>F21+F22</f>
        <v>0.6</v>
      </c>
      <c r="G20" s="63">
        <f>G21+G22</f>
        <v>14.074</v>
      </c>
      <c r="H20" s="46">
        <v>0</v>
      </c>
    </row>
    <row r="21" spans="2:8" ht="37.5" customHeight="1" thickBot="1">
      <c r="B21" s="100">
        <v>21010300</v>
      </c>
      <c r="C21" s="92" t="s">
        <v>53</v>
      </c>
      <c r="D21" s="17"/>
      <c r="E21" s="73"/>
      <c r="F21" s="77">
        <v>0.6</v>
      </c>
      <c r="G21" s="59">
        <v>0.134</v>
      </c>
      <c r="H21" s="83">
        <f>G21/F21*100</f>
        <v>22.333333333333336</v>
      </c>
    </row>
    <row r="22" spans="2:8" ht="37.5" customHeight="1" thickBot="1">
      <c r="B22" s="98">
        <v>21081100</v>
      </c>
      <c r="C22" s="99" t="s">
        <v>62</v>
      </c>
      <c r="D22" s="19"/>
      <c r="E22" s="20"/>
      <c r="F22" s="60"/>
      <c r="G22" s="63">
        <v>13.94</v>
      </c>
      <c r="H22" s="46"/>
    </row>
    <row r="23" spans="2:8" ht="38.25" thickBot="1">
      <c r="B23" s="54">
        <v>22000000</v>
      </c>
      <c r="C23" s="49" t="s">
        <v>29</v>
      </c>
      <c r="D23" s="9" t="e">
        <f>SUM(D24,#REF!)</f>
        <v>#REF!</v>
      </c>
      <c r="E23" s="96">
        <v>16.9</v>
      </c>
      <c r="F23" s="79">
        <f>F25+F27</f>
        <v>65.64</v>
      </c>
      <c r="G23" s="74">
        <f>G25+G27</f>
        <v>101.08223000000001</v>
      </c>
      <c r="H23" s="97" t="s">
        <v>63</v>
      </c>
    </row>
    <row r="24" spans="2:8" ht="37.5" hidden="1">
      <c r="B24" s="69">
        <v>22080000</v>
      </c>
      <c r="C24" s="50" t="s">
        <v>7</v>
      </c>
      <c r="D24" s="30"/>
      <c r="E24" s="93"/>
      <c r="F24" s="80"/>
      <c r="G24" s="75"/>
      <c r="H24" s="83" t="e">
        <f aca="true" t="shared" si="0" ref="H24:H33">G24/F24*100</f>
        <v>#DIV/0!</v>
      </c>
    </row>
    <row r="25" spans="2:8" ht="19.5" thickBot="1">
      <c r="B25" s="53">
        <v>22010000</v>
      </c>
      <c r="C25" s="95" t="s">
        <v>55</v>
      </c>
      <c r="D25" s="28"/>
      <c r="E25" s="31"/>
      <c r="F25" s="60">
        <f>F26</f>
        <v>30</v>
      </c>
      <c r="G25" s="63">
        <f>G26</f>
        <v>42.04</v>
      </c>
      <c r="H25" s="46">
        <f>G25/F25*100</f>
        <v>140.13333333333333</v>
      </c>
    </row>
    <row r="26" spans="2:8" ht="38.25" thickBot="1">
      <c r="B26" s="87">
        <v>22010300</v>
      </c>
      <c r="C26" s="92" t="s">
        <v>56</v>
      </c>
      <c r="D26" s="11"/>
      <c r="E26" s="58"/>
      <c r="F26" s="77">
        <v>30</v>
      </c>
      <c r="G26" s="59">
        <v>42.04</v>
      </c>
      <c r="H26" s="83">
        <f>G26/F26*100</f>
        <v>140.13333333333333</v>
      </c>
    </row>
    <row r="27" spans="2:8" ht="20.25" customHeight="1" thickBot="1">
      <c r="B27" s="53">
        <v>22080000</v>
      </c>
      <c r="C27" s="57" t="s">
        <v>24</v>
      </c>
      <c r="D27" s="28"/>
      <c r="E27" s="31"/>
      <c r="F27" s="60">
        <v>35.64</v>
      </c>
      <c r="G27" s="63">
        <v>59.04223</v>
      </c>
      <c r="H27" s="94" t="s">
        <v>64</v>
      </c>
    </row>
    <row r="28" spans="2:8" ht="37.5" hidden="1">
      <c r="B28" s="54">
        <v>50100800</v>
      </c>
      <c r="C28" s="49" t="s">
        <v>8</v>
      </c>
      <c r="D28" s="9"/>
      <c r="E28" s="70"/>
      <c r="F28" s="79"/>
      <c r="G28" s="74"/>
      <c r="H28" s="83" t="e">
        <f t="shared" si="0"/>
        <v>#DIV/0!</v>
      </c>
    </row>
    <row r="29" spans="2:8" ht="56.25" hidden="1">
      <c r="B29" s="52"/>
      <c r="C29" s="48" t="s">
        <v>14</v>
      </c>
      <c r="D29" s="12"/>
      <c r="E29" s="71"/>
      <c r="F29" s="78"/>
      <c r="G29" s="76"/>
      <c r="H29" s="84" t="e">
        <f t="shared" si="0"/>
        <v>#DIV/0!</v>
      </c>
    </row>
    <row r="30" spans="2:8" ht="18.75" hidden="1">
      <c r="B30" s="52"/>
      <c r="C30" s="48" t="s">
        <v>13</v>
      </c>
      <c r="D30" s="12"/>
      <c r="E30" s="71"/>
      <c r="F30" s="78"/>
      <c r="G30" s="76"/>
      <c r="H30" s="84" t="e">
        <f t="shared" si="0"/>
        <v>#DIV/0!</v>
      </c>
    </row>
    <row r="31" spans="2:8" ht="37.5" hidden="1">
      <c r="B31" s="52"/>
      <c r="C31" s="48" t="s">
        <v>11</v>
      </c>
      <c r="D31" s="12"/>
      <c r="E31" s="71"/>
      <c r="F31" s="78"/>
      <c r="G31" s="76"/>
      <c r="H31" s="84" t="e">
        <f t="shared" si="0"/>
        <v>#DIV/0!</v>
      </c>
    </row>
    <row r="32" spans="2:8" ht="18.75" hidden="1">
      <c r="B32" s="52"/>
      <c r="C32" s="48" t="s">
        <v>12</v>
      </c>
      <c r="D32" s="12"/>
      <c r="E32" s="71"/>
      <c r="F32" s="78"/>
      <c r="G32" s="76"/>
      <c r="H32" s="84" t="e">
        <f t="shared" si="0"/>
        <v>#DIV/0!</v>
      </c>
    </row>
    <row r="33" spans="2:8" ht="18.75" hidden="1">
      <c r="B33" s="52"/>
      <c r="C33" s="48"/>
      <c r="D33" s="12"/>
      <c r="E33" s="71"/>
      <c r="F33" s="78"/>
      <c r="G33" s="76"/>
      <c r="H33" s="84" t="e">
        <f t="shared" si="0"/>
        <v>#DIV/0!</v>
      </c>
    </row>
    <row r="34" spans="2:8" ht="19.5" thickBot="1">
      <c r="B34" s="52">
        <v>24000000</v>
      </c>
      <c r="C34" s="48" t="s">
        <v>19</v>
      </c>
      <c r="D34" s="16">
        <v>12859.3</v>
      </c>
      <c r="E34" s="72">
        <v>4709.3</v>
      </c>
      <c r="F34" s="78">
        <v>0</v>
      </c>
      <c r="G34" s="76">
        <v>5.58094</v>
      </c>
      <c r="H34" s="85">
        <v>0</v>
      </c>
    </row>
    <row r="35" spans="2:8" ht="19.5" thickBot="1">
      <c r="B35" s="53"/>
      <c r="C35" s="57" t="s">
        <v>27</v>
      </c>
      <c r="D35" s="19"/>
      <c r="E35" s="20"/>
      <c r="F35" s="26">
        <f>F12+F18</f>
        <v>4756.78</v>
      </c>
      <c r="G35" s="32">
        <f>G12+G18</f>
        <v>5858.12885</v>
      </c>
      <c r="H35" s="33">
        <f aca="true" t="shared" si="1" ref="H35:H51">G35/F35*100</f>
        <v>123.15324337051537</v>
      </c>
    </row>
    <row r="36" spans="2:8" ht="19.5" thickBot="1">
      <c r="B36" s="53">
        <v>40000000</v>
      </c>
      <c r="C36" s="57" t="s">
        <v>26</v>
      </c>
      <c r="D36" s="19"/>
      <c r="E36" s="20"/>
      <c r="F36" s="26">
        <f>F37+F41</f>
        <v>138255.62558</v>
      </c>
      <c r="G36" s="32">
        <f>G37+G41</f>
        <v>138049.17757</v>
      </c>
      <c r="H36" s="33">
        <f t="shared" si="1"/>
        <v>99.85067659335097</v>
      </c>
    </row>
    <row r="37" spans="2:8" ht="19.5" thickBot="1">
      <c r="B37" s="87">
        <v>41020000</v>
      </c>
      <c r="C37" s="56" t="s">
        <v>38</v>
      </c>
      <c r="D37" s="17">
        <v>137259.1</v>
      </c>
      <c r="E37" s="73">
        <v>142548.2</v>
      </c>
      <c r="F37" s="90">
        <f>F38+F39</f>
        <v>11512.6</v>
      </c>
      <c r="G37" s="41">
        <f>G38+G39</f>
        <v>11512.6</v>
      </c>
      <c r="H37" s="91">
        <f t="shared" si="1"/>
        <v>100</v>
      </c>
    </row>
    <row r="38" spans="2:8" ht="19.5" thickBot="1">
      <c r="B38" s="53">
        <v>41020100</v>
      </c>
      <c r="C38" s="57" t="s">
        <v>37</v>
      </c>
      <c r="D38" s="19"/>
      <c r="E38" s="20"/>
      <c r="F38" s="60">
        <v>2524.6</v>
      </c>
      <c r="G38" s="63">
        <v>2524.6</v>
      </c>
      <c r="H38" s="46">
        <f t="shared" si="1"/>
        <v>100</v>
      </c>
    </row>
    <row r="39" spans="2:8" ht="57" thickBot="1">
      <c r="B39" s="87">
        <v>41020200</v>
      </c>
      <c r="C39" s="92" t="s">
        <v>58</v>
      </c>
      <c r="D39" s="17"/>
      <c r="E39" s="73"/>
      <c r="F39" s="77">
        <v>8988</v>
      </c>
      <c r="G39" s="59">
        <v>8988</v>
      </c>
      <c r="H39" s="83">
        <f>G39/F39*100</f>
        <v>100</v>
      </c>
    </row>
    <row r="40" spans="2:8" ht="19.5" thickBot="1">
      <c r="B40" s="53">
        <v>41020600</v>
      </c>
      <c r="C40" s="88" t="s">
        <v>46</v>
      </c>
      <c r="D40" s="19"/>
      <c r="E40" s="20"/>
      <c r="F40" s="60">
        <v>0</v>
      </c>
      <c r="G40" s="63">
        <v>0</v>
      </c>
      <c r="H40" s="46">
        <v>0</v>
      </c>
    </row>
    <row r="41" spans="2:8" ht="19.5" thickBot="1">
      <c r="B41" s="87">
        <v>41030000</v>
      </c>
      <c r="C41" s="56" t="s">
        <v>32</v>
      </c>
      <c r="D41" s="17">
        <v>11700</v>
      </c>
      <c r="E41" s="73">
        <v>11700</v>
      </c>
      <c r="F41" s="90">
        <f>F42+F43+F44+F45+F46+F47+F48+F50+F51</f>
        <v>126743.02558</v>
      </c>
      <c r="G41" s="41">
        <f>G42+G43+G44+G45+G46+G47+G48+G50+G51</f>
        <v>126536.57757000001</v>
      </c>
      <c r="H41" s="91">
        <f t="shared" si="1"/>
        <v>99.83711292273854</v>
      </c>
    </row>
    <row r="42" spans="2:8" ht="77.25" customHeight="1" thickBot="1">
      <c r="B42" s="53">
        <v>41030600</v>
      </c>
      <c r="C42" s="89" t="s">
        <v>47</v>
      </c>
      <c r="D42" s="19"/>
      <c r="E42" s="20"/>
      <c r="F42" s="60">
        <v>38763.89284</v>
      </c>
      <c r="G42" s="63">
        <v>38692.29011</v>
      </c>
      <c r="H42" s="46">
        <f t="shared" si="1"/>
        <v>99.81528498622276</v>
      </c>
    </row>
    <row r="43" spans="2:8" ht="93.75" customHeight="1" thickBot="1">
      <c r="B43" s="87">
        <v>41030800</v>
      </c>
      <c r="C43" s="68" t="s">
        <v>48</v>
      </c>
      <c r="D43" s="17"/>
      <c r="E43" s="73"/>
      <c r="F43" s="77">
        <v>27987.64274</v>
      </c>
      <c r="G43" s="59">
        <v>27987.64274</v>
      </c>
      <c r="H43" s="83">
        <f t="shared" si="1"/>
        <v>100</v>
      </c>
    </row>
    <row r="44" spans="2:8" ht="61.5" customHeight="1" thickBot="1">
      <c r="B44" s="53">
        <v>41031000</v>
      </c>
      <c r="C44" s="57" t="s">
        <v>39</v>
      </c>
      <c r="D44" s="19"/>
      <c r="E44" s="20"/>
      <c r="F44" s="60">
        <v>1648.8</v>
      </c>
      <c r="G44" s="63">
        <v>1648.8</v>
      </c>
      <c r="H44" s="46">
        <f>G44/F44*100</f>
        <v>100</v>
      </c>
    </row>
    <row r="45" spans="2:8" ht="47.25" customHeight="1" thickBot="1">
      <c r="B45" s="87">
        <v>41033600</v>
      </c>
      <c r="C45" s="56" t="s">
        <v>65</v>
      </c>
      <c r="D45" s="17"/>
      <c r="E45" s="73"/>
      <c r="F45" s="77">
        <v>154.8</v>
      </c>
      <c r="G45" s="59">
        <v>154.8</v>
      </c>
      <c r="H45" s="83">
        <f>G45/F45*100</f>
        <v>100</v>
      </c>
    </row>
    <row r="46" spans="2:8" ht="25.5" customHeight="1" thickBot="1">
      <c r="B46" s="53">
        <v>41033900</v>
      </c>
      <c r="C46" s="57" t="s">
        <v>40</v>
      </c>
      <c r="D46" s="19"/>
      <c r="E46" s="20"/>
      <c r="F46" s="60">
        <v>30070.5</v>
      </c>
      <c r="G46" s="63">
        <v>30070.5</v>
      </c>
      <c r="H46" s="46">
        <f t="shared" si="1"/>
        <v>100</v>
      </c>
    </row>
    <row r="47" spans="2:8" ht="30" customHeight="1" thickBot="1">
      <c r="B47" s="87">
        <v>41034200</v>
      </c>
      <c r="C47" s="22" t="s">
        <v>41</v>
      </c>
      <c r="D47" s="17"/>
      <c r="E47" s="73"/>
      <c r="F47" s="77">
        <v>14099.2</v>
      </c>
      <c r="G47" s="59">
        <v>14099.2</v>
      </c>
      <c r="H47" s="83">
        <f t="shared" si="1"/>
        <v>100</v>
      </c>
    </row>
    <row r="48" spans="2:8" ht="33" customHeight="1" thickBot="1">
      <c r="B48" s="53">
        <v>41035000</v>
      </c>
      <c r="C48" s="88" t="s">
        <v>42</v>
      </c>
      <c r="D48" s="19"/>
      <c r="E48" s="20"/>
      <c r="F48" s="60">
        <v>13657.765</v>
      </c>
      <c r="G48" s="63">
        <v>13551.3634</v>
      </c>
      <c r="H48" s="46">
        <f t="shared" si="1"/>
        <v>99.22094427602174</v>
      </c>
    </row>
    <row r="49" spans="2:8" ht="3" customHeight="1" hidden="1">
      <c r="B49" s="87">
        <v>41035800</v>
      </c>
      <c r="C49" s="68" t="s">
        <v>49</v>
      </c>
      <c r="D49" s="17"/>
      <c r="E49" s="73"/>
      <c r="F49" s="77">
        <v>163.2</v>
      </c>
      <c r="G49" s="59">
        <v>155.29714</v>
      </c>
      <c r="H49" s="83">
        <f t="shared" si="1"/>
        <v>95.15756127450982</v>
      </c>
    </row>
    <row r="50" spans="2:8" ht="39" customHeight="1" thickBot="1">
      <c r="B50" s="69">
        <v>41035400</v>
      </c>
      <c r="C50" s="50" t="s">
        <v>66</v>
      </c>
      <c r="D50" s="16"/>
      <c r="E50" s="72"/>
      <c r="F50" s="80">
        <v>16.925</v>
      </c>
      <c r="G50" s="75">
        <v>16.925</v>
      </c>
      <c r="H50" s="86">
        <f t="shared" si="1"/>
        <v>100</v>
      </c>
    </row>
    <row r="51" spans="2:8" ht="57" thickBot="1">
      <c r="B51" s="53">
        <v>41035800</v>
      </c>
      <c r="C51" s="57" t="s">
        <v>67</v>
      </c>
      <c r="D51" s="19"/>
      <c r="E51" s="20"/>
      <c r="F51" s="60">
        <v>343.5</v>
      </c>
      <c r="G51" s="63">
        <v>315.05632</v>
      </c>
      <c r="H51" s="46">
        <f t="shared" si="1"/>
        <v>91.71945269286755</v>
      </c>
    </row>
    <row r="52" spans="2:8" ht="21" customHeight="1" thickBot="1">
      <c r="B52" s="53"/>
      <c r="C52" s="57"/>
      <c r="D52" s="19"/>
      <c r="E52" s="20"/>
      <c r="F52" s="26"/>
      <c r="G52" s="32"/>
      <c r="H52" s="46" t="s">
        <v>23</v>
      </c>
    </row>
    <row r="53" spans="2:8" ht="29.25" customHeight="1" thickBot="1">
      <c r="B53" s="23"/>
      <c r="C53" s="24" t="s">
        <v>43</v>
      </c>
      <c r="D53" s="19">
        <f>SUM(D13,D18,D37,D41)</f>
        <v>211901.7</v>
      </c>
      <c r="E53" s="25">
        <f>SUM(E13,E18,E37,E41)</f>
        <v>220256.30000000002</v>
      </c>
      <c r="F53" s="26">
        <f>F35+F36</f>
        <v>143012.40558</v>
      </c>
      <c r="G53" s="82">
        <f>G35+G36</f>
        <v>143907.30642</v>
      </c>
      <c r="H53" s="33">
        <f>G53/F53*100</f>
        <v>100.62575049791707</v>
      </c>
    </row>
    <row r="54" spans="2:8" ht="27.75" customHeight="1" thickBot="1">
      <c r="B54" s="53"/>
      <c r="C54" s="56"/>
      <c r="D54" s="11"/>
      <c r="E54" s="58"/>
      <c r="F54" s="60"/>
      <c r="G54" s="60"/>
      <c r="H54" s="46"/>
    </row>
    <row r="55" spans="2:8" ht="24" customHeight="1" thickBot="1">
      <c r="B55" s="51"/>
      <c r="C55" s="47" t="s">
        <v>35</v>
      </c>
      <c r="D55" s="19"/>
      <c r="E55" s="31"/>
      <c r="F55" s="60"/>
      <c r="G55" s="61"/>
      <c r="H55" s="46"/>
    </row>
    <row r="56" spans="2:8" ht="18.75" hidden="1">
      <c r="B56" s="52">
        <v>20000000</v>
      </c>
      <c r="C56" s="48" t="s">
        <v>30</v>
      </c>
      <c r="D56" s="17"/>
      <c r="E56" s="27"/>
      <c r="F56" s="21">
        <f>F57</f>
        <v>720.405</v>
      </c>
      <c r="G56" s="14">
        <f>G57</f>
        <v>817.3125</v>
      </c>
      <c r="H56" s="62">
        <f aca="true" t="shared" si="2" ref="H56:H62">G56/F56*100</f>
        <v>113.45180835779874</v>
      </c>
    </row>
    <row r="57" spans="2:8" ht="24" customHeight="1" hidden="1">
      <c r="B57" s="52">
        <v>25000000</v>
      </c>
      <c r="C57" s="48" t="s">
        <v>54</v>
      </c>
      <c r="D57" s="12">
        <v>4062.5</v>
      </c>
      <c r="E57" s="10">
        <v>9622.8</v>
      </c>
      <c r="F57" s="13">
        <v>720.405</v>
      </c>
      <c r="G57" s="15">
        <v>817.3125</v>
      </c>
      <c r="H57" s="29">
        <f t="shared" si="2"/>
        <v>113.45180835779874</v>
      </c>
    </row>
    <row r="58" spans="2:8" ht="26.25" customHeight="1" hidden="1">
      <c r="B58" s="53"/>
      <c r="C58" s="47" t="s">
        <v>44</v>
      </c>
      <c r="D58" s="28"/>
      <c r="E58" s="31"/>
      <c r="F58" s="26">
        <f>F56</f>
        <v>720.405</v>
      </c>
      <c r="G58" s="26">
        <f>G56</f>
        <v>817.3125</v>
      </c>
      <c r="H58" s="42">
        <f t="shared" si="2"/>
        <v>113.45180835779874</v>
      </c>
    </row>
    <row r="59" spans="2:8" ht="30" customHeight="1" thickBot="1">
      <c r="B59" s="53">
        <v>20000000</v>
      </c>
      <c r="C59" s="57" t="s">
        <v>30</v>
      </c>
      <c r="D59" s="28"/>
      <c r="E59" s="31"/>
      <c r="F59" s="60">
        <v>2428.299</v>
      </c>
      <c r="G59" s="63">
        <v>1959.728</v>
      </c>
      <c r="H59" s="12">
        <f t="shared" si="2"/>
        <v>80.70373541314312</v>
      </c>
    </row>
    <row r="60" spans="2:8" ht="19.5" thickBot="1">
      <c r="B60" s="55">
        <v>25000000</v>
      </c>
      <c r="C60" s="56" t="s">
        <v>54</v>
      </c>
      <c r="D60" s="11">
        <v>49639.2</v>
      </c>
      <c r="E60" s="58">
        <v>55929.2</v>
      </c>
      <c r="F60" s="60">
        <v>2428.299</v>
      </c>
      <c r="G60" s="63">
        <v>1959.728</v>
      </c>
      <c r="H60" s="12">
        <f>G60/F60*100</f>
        <v>80.70373541314312</v>
      </c>
    </row>
    <row r="61" spans="2:8" ht="19.5" thickBot="1">
      <c r="B61" s="23"/>
      <c r="C61" s="24" t="s">
        <v>9</v>
      </c>
      <c r="D61" s="19">
        <f>SUM(D57:D60)</f>
        <v>53701.7</v>
      </c>
      <c r="E61" s="25">
        <f>SUM(E57:E60)</f>
        <v>65552</v>
      </c>
      <c r="F61" s="26">
        <v>2428.299</v>
      </c>
      <c r="G61" s="32">
        <v>1959.728</v>
      </c>
      <c r="H61" s="46">
        <f>G61/F61*100</f>
        <v>80.70373541314312</v>
      </c>
    </row>
    <row r="62" spans="2:8" ht="16.5" customHeight="1" thickBot="1">
      <c r="B62" s="18"/>
      <c r="C62" s="24" t="s">
        <v>10</v>
      </c>
      <c r="D62" s="19">
        <f>SUM(D53,D61)</f>
        <v>265603.4</v>
      </c>
      <c r="E62" s="25">
        <f>SUM(E53,E61)</f>
        <v>285808.30000000005</v>
      </c>
      <c r="F62" s="26">
        <f>F53+F61</f>
        <v>145440.70458</v>
      </c>
      <c r="G62" s="26">
        <f>G53+G61</f>
        <v>145867.03442</v>
      </c>
      <c r="H62" s="33">
        <f t="shared" si="2"/>
        <v>100.29312965804942</v>
      </c>
    </row>
    <row r="63" spans="2:8" ht="17.25" customHeight="1">
      <c r="B63" s="34"/>
      <c r="C63" s="35"/>
      <c r="D63" s="36"/>
      <c r="E63" s="36"/>
      <c r="F63" s="41"/>
      <c r="G63" s="41"/>
      <c r="H63" s="36"/>
    </row>
    <row r="64" spans="2:8" ht="17.25" customHeight="1">
      <c r="B64" s="34"/>
      <c r="C64" s="35"/>
      <c r="D64" s="36"/>
      <c r="E64" s="36"/>
      <c r="F64" s="41"/>
      <c r="G64" s="41"/>
      <c r="H64" s="36"/>
    </row>
    <row r="65" spans="2:8" ht="18.75">
      <c r="B65" s="34"/>
      <c r="C65" s="35"/>
      <c r="D65" s="36"/>
      <c r="E65" s="37"/>
      <c r="F65" s="37"/>
      <c r="G65" s="37"/>
      <c r="H65" s="37"/>
    </row>
    <row r="66" spans="2:8" ht="18.75">
      <c r="B66" s="38" t="s">
        <v>59</v>
      </c>
      <c r="C66" s="37"/>
      <c r="D66" s="37"/>
      <c r="E66" s="37"/>
      <c r="F66" s="37"/>
      <c r="G66" s="38"/>
      <c r="H66" s="37"/>
    </row>
    <row r="67" spans="2:8" ht="18.75">
      <c r="B67" s="38" t="s">
        <v>31</v>
      </c>
      <c r="C67" s="39"/>
      <c r="D67" s="40" t="s">
        <v>15</v>
      </c>
      <c r="E67" s="37"/>
      <c r="F67" s="37"/>
      <c r="G67" s="38" t="s">
        <v>60</v>
      </c>
      <c r="H67" s="37"/>
    </row>
    <row r="68" spans="2:8" ht="14.25">
      <c r="B68" s="6" t="s">
        <v>23</v>
      </c>
      <c r="C68" s="7"/>
      <c r="D68" s="5"/>
      <c r="E68" s="5"/>
      <c r="F68" s="5"/>
      <c r="G68" s="5"/>
      <c r="H68" s="5"/>
    </row>
    <row r="69" spans="2:8" ht="12.75">
      <c r="B69" s="5"/>
      <c r="C69" s="7"/>
      <c r="D69" s="5"/>
      <c r="E69" s="5"/>
      <c r="F69" s="5"/>
      <c r="G69" s="5"/>
      <c r="H69" s="5"/>
    </row>
    <row r="70" spans="2:8" ht="12.75">
      <c r="B70" s="5"/>
      <c r="C70" s="7"/>
      <c r="D70" s="5"/>
      <c r="E70" s="5"/>
      <c r="F70" s="5"/>
      <c r="G70" s="5"/>
      <c r="H70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2017-07-14T07:01:54Z</cp:lastPrinted>
  <dcterms:created xsi:type="dcterms:W3CDTF">2000-02-21T08:38:24Z</dcterms:created>
  <dcterms:modified xsi:type="dcterms:W3CDTF">2017-07-14T07:06:07Z</dcterms:modified>
  <cp:category/>
  <cp:version/>
  <cp:contentType/>
  <cp:contentStatus/>
</cp:coreProperties>
</file>