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8385" activeTab="0"/>
  </bookViews>
  <sheets>
    <sheet name="2017-2020" sheetId="1" r:id="rId1"/>
    <sheet name="Лист1" sheetId="2" r:id="rId2"/>
  </sheets>
  <externalReferences>
    <externalReference r:id="rId5"/>
  </externalReferences>
  <definedNames>
    <definedName name="_xlnm.Print_Titles" localSheetId="0">'2017-2020'!$A:$D,'2017-2020'!$6:$9</definedName>
    <definedName name="_xlnm.Print_Area" localSheetId="0">'2017-2020'!$A$1:$T$102</definedName>
  </definedNames>
  <calcPr fullCalcOnLoad="1"/>
</workbook>
</file>

<file path=xl/sharedStrings.xml><?xml version="1.0" encoding="utf-8"?>
<sst xmlns="http://schemas.openxmlformats.org/spreadsheetml/2006/main" count="151" uniqueCount="84">
  <si>
    <t>тис.грн</t>
  </si>
  <si>
    <t>місцевий бюджет</t>
  </si>
  <si>
    <t>обласний бюджет</t>
  </si>
  <si>
    <t>інші джерела</t>
  </si>
  <si>
    <t>Всього</t>
  </si>
  <si>
    <t>3. Розвиток та реконструкція централізованих систем водоопостачання та водовідведення</t>
  </si>
  <si>
    <t>Реконструкція очисних споруд Баштанського міського водопроводу</t>
  </si>
  <si>
    <t>с.Привільне</t>
  </si>
  <si>
    <t>с.Виноградівка</t>
  </si>
  <si>
    <t>м.Баштанка</t>
  </si>
  <si>
    <t>Водопровідна мережа с.Лоцкине-реконструкція</t>
  </si>
  <si>
    <t>Водовідведення с.Виноградівка- будівництво</t>
  </si>
  <si>
    <t>Реконструкція Будинків культури  та музеїв</t>
  </si>
  <si>
    <t>Водопровідна мережа с.Привільне-реконструкція</t>
  </si>
  <si>
    <t>амбулаторія с.Костичі - капітальний ремонт</t>
  </si>
  <si>
    <t>амбулаторія с.Христофорівка-капітальний ремонт</t>
  </si>
  <si>
    <t>амбулаторія с.Виноградівка - капітальний ремонт</t>
  </si>
  <si>
    <t>амбулаторія с.Н-Єгорівка - капітальний ремонт</t>
  </si>
  <si>
    <t>амбулаторія с.Явкіно - капітальний ремонт</t>
  </si>
  <si>
    <t>амбулаторія с.К-Миколаївка - капітальний ремонт</t>
  </si>
  <si>
    <t>рік початку</t>
  </si>
  <si>
    <t>і закінчення</t>
  </si>
  <si>
    <t>Кошторисна вартість,тис.грн.</t>
  </si>
  <si>
    <t>проекту</t>
  </si>
  <si>
    <t>Залишкова</t>
  </si>
  <si>
    <t>Капітальний ремонт дороги Баштанка - Привільне</t>
  </si>
  <si>
    <t xml:space="preserve">Разом </t>
  </si>
  <si>
    <t>Додаток</t>
  </si>
  <si>
    <t>до рішення районної ради</t>
  </si>
  <si>
    <t xml:space="preserve">                                                Обсяги фінансування</t>
  </si>
  <si>
    <t>покрівля лікарняної амбулаторії  с.Лоцкине- реконструкція</t>
  </si>
  <si>
    <t xml:space="preserve"> лікарняна амбулаторія с.Привільне -реконструкція системи опалення</t>
  </si>
  <si>
    <t xml:space="preserve"> лікарняна амбулаторія с.Інгулка -реконструкція системи опалення</t>
  </si>
  <si>
    <t xml:space="preserve">                                                                                                Інвестиційні проекти спрямовані на реалізацію Програми економічного і соціального розвитку                    </t>
  </si>
  <si>
    <t>Створення сучасної  клінічної  бази  для  хірургічного  відділення  у  Баштанській  ЦРЛ</t>
  </si>
  <si>
    <t>Забезпечення  рентгенапаратом  Баштанської  ЦРЛ</t>
  </si>
  <si>
    <t>ЦПМСД ремонт ФАП с.Добре</t>
  </si>
  <si>
    <t>2020 рік</t>
  </si>
  <si>
    <t>2018 рік</t>
  </si>
  <si>
    <t>2018-2020</t>
  </si>
  <si>
    <t>Баштанський районний Будинок культури</t>
  </si>
  <si>
    <t>Мар'янівський СК</t>
  </si>
  <si>
    <t>Новопетрівський СК</t>
  </si>
  <si>
    <t>Костичівський СБК</t>
  </si>
  <si>
    <t>Мар'ївський СБК</t>
  </si>
  <si>
    <t>Новоолександрівський СБК</t>
  </si>
  <si>
    <t>Баштанська ЦБС (капітальний ремонт)</t>
  </si>
  <si>
    <t>Новоолександрівська ЗОШ - придбання котлів</t>
  </si>
  <si>
    <t>2019 рік</t>
  </si>
  <si>
    <t>с. Лук'янівка</t>
  </si>
  <si>
    <t xml:space="preserve">Реконструкція зрошуваних систем та поліпшення екологічного стану зрошуваних земель за  рахунок обласного бюджету </t>
  </si>
  <si>
    <t>4.Дороги -всього</t>
  </si>
  <si>
    <t>5.Реконструкція дошкільних навчальних закладів:</t>
  </si>
  <si>
    <t>6.Інвестиції на виконання програми підтримки розвитку зрошуваного землеробства-всього</t>
  </si>
  <si>
    <t xml:space="preserve">8. Культура </t>
  </si>
  <si>
    <t>Придбання туберкуліну</t>
  </si>
  <si>
    <t>Придбання медичного обладнання (кардіографи з монітором та манжетами,дефібрилятори,інгалятори та інші)</t>
  </si>
  <si>
    <t>Виноградівська ЗОШ ремонт будівлі</t>
  </si>
  <si>
    <t>Старогороженська ЗОШ -заміна віконних заповнень</t>
  </si>
  <si>
    <t>Старогороженська ЗОШ -заміна каналізації</t>
  </si>
  <si>
    <t>Костичівська ЗОШ -ремонт туалетів, каналізація</t>
  </si>
  <si>
    <t>Костичівська ЗОШ-заміна віконних заповнень</t>
  </si>
  <si>
    <t>Лоцкинська ЗОШ - ремонт будівлі</t>
  </si>
  <si>
    <t>Кашперо-Миколаївська ЗОШ-заміна віконних заповнень</t>
  </si>
  <si>
    <t>Привільненська  ЗОШ - ремонт будівлі</t>
  </si>
  <si>
    <t>Лук'янівська ЗОШ -заміна каналізації</t>
  </si>
  <si>
    <t>Лук'янівська ЗОШ -заміна даха</t>
  </si>
  <si>
    <t>Виноградівська ЗОШ проектно-кошторисна документація на ремонт будівлі</t>
  </si>
  <si>
    <t>Інгульська ЗОШ -проектно -кошторисна документація на  заміну даха</t>
  </si>
  <si>
    <t>Лоцкинська ЗОШ проектно- кошторисна документація на ремонт будівлі</t>
  </si>
  <si>
    <t>Водопостачання с.Єрмолівка</t>
  </si>
  <si>
    <t>7. Інвестиції на виконання програми розвитку земельних відносин (інвентаризація земель, розмежування та інше)</t>
  </si>
  <si>
    <t xml:space="preserve">
</t>
  </si>
  <si>
    <t>Державний бюджет</t>
  </si>
  <si>
    <t>об'єкта</t>
  </si>
  <si>
    <t>Реконструкція  3-х  будівель під  терапевтичне  відділення по вул. Ювілейна,3 м.Баштанка Миколаївської  області</t>
  </si>
  <si>
    <t>Реконструкція  лікувального  корпусу ( А-3) Баштанської ЦРЛ по вул. Ювілейна,3 м.Баштанка Миколаївської  області</t>
  </si>
  <si>
    <t xml:space="preserve">                                                                                                                              Баштанського району на 2018-2020 роки </t>
  </si>
  <si>
    <r>
      <t>12.2017 №</t>
    </r>
    <r>
      <rPr>
        <b/>
        <u val="single"/>
        <sz val="72"/>
        <rFont val="Times New Roman"/>
        <family val="1"/>
      </rPr>
      <t>_________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</si>
  <si>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</si>
  <si>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Начальник відділу економічного розвитку і торгівлі  райдержадміністрації                                                                                                                                                                                                        А.О.Стародуб</t>
  </si>
  <si>
    <t>Водопровідна мережа                      с.Добра Криниця-реконструкція</t>
  </si>
  <si>
    <t>Реконструкція очисних споруд           с. Мар'ївка</t>
  </si>
  <si>
    <t>Привільненська  ЗОШ  - проектно - кошторисна документація на ремонт будівлі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</si>
</sst>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5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8"/>
      <name val="Arial"/>
      <family val="0"/>
    </font>
    <font>
      <b/>
      <sz val="10"/>
      <name val="Arial"/>
      <family val="2"/>
    </font>
    <font>
      <sz val="26"/>
      <name val="Times New Roman"/>
      <family val="1"/>
    </font>
    <font>
      <sz val="26"/>
      <name val="Arial"/>
      <family val="2"/>
    </font>
    <font>
      <sz val="28"/>
      <name val="Times New Roman"/>
      <family val="1"/>
    </font>
    <font>
      <sz val="48"/>
      <name val="Times New Roman"/>
      <family val="1"/>
    </font>
    <font>
      <b/>
      <sz val="48"/>
      <name val="Times New Roman"/>
      <family val="1"/>
    </font>
    <font>
      <b/>
      <i/>
      <sz val="48"/>
      <name val="Times New Roman"/>
      <family val="1"/>
    </font>
    <font>
      <sz val="48"/>
      <name val="Arial"/>
      <family val="2"/>
    </font>
    <font>
      <b/>
      <sz val="72"/>
      <name val="Times New Roman"/>
      <family val="1"/>
    </font>
    <font>
      <b/>
      <u val="single"/>
      <sz val="7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2"/>
      <name val="Times New Roman"/>
      <family val="1"/>
    </font>
    <font>
      <b/>
      <i/>
      <sz val="72"/>
      <name val="Times New Roman"/>
      <family val="1"/>
    </font>
    <font>
      <b/>
      <sz val="72"/>
      <color indexed="10"/>
      <name val="Times New Roman"/>
      <family val="1"/>
    </font>
    <font>
      <b/>
      <sz val="72"/>
      <color indexed="8"/>
      <name val="Times New Roman"/>
      <family val="1"/>
    </font>
    <font>
      <sz val="72"/>
      <color indexed="8"/>
      <name val="Times New Roman"/>
      <family val="1"/>
    </font>
    <font>
      <b/>
      <sz val="6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2"/>
      <color rgb="FFFF0000"/>
      <name val="Times New Roman"/>
      <family val="1"/>
    </font>
    <font>
      <b/>
      <sz val="72"/>
      <color theme="1" tint="0.04998999834060669"/>
      <name val="Times New Roman"/>
      <family val="1"/>
    </font>
    <font>
      <sz val="72"/>
      <color theme="1" tint="0.04998999834060669"/>
      <name val="Times New Roman"/>
      <family val="1"/>
    </font>
    <font>
      <b/>
      <sz val="7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left"/>
    </xf>
    <xf numFmtId="0" fontId="31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2" fillId="0" borderId="13" xfId="0" applyFont="1" applyFill="1" applyBorder="1" applyAlignment="1">
      <alignment wrapText="1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wrapText="1"/>
    </xf>
    <xf numFmtId="0" fontId="31" fillId="0" borderId="1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wrapText="1"/>
    </xf>
    <xf numFmtId="0" fontId="12" fillId="0" borderId="19" xfId="0" applyNumberFormat="1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vertical="top" wrapText="1"/>
    </xf>
    <xf numFmtId="0" fontId="54" fillId="0" borderId="13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5" fillId="0" borderId="16" xfId="0" applyFont="1" applyFill="1" applyBorder="1" applyAlignment="1">
      <alignment/>
    </xf>
    <xf numFmtId="0" fontId="57" fillId="0" borderId="13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wrapText="1"/>
    </xf>
    <xf numFmtId="0" fontId="56" fillId="0" borderId="13" xfId="0" applyFont="1" applyFill="1" applyBorder="1" applyAlignment="1">
      <alignment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_1\SYS%20(C)\Documents%20and%20Settings\User\&#1052;&#1086;&#1080;%20&#1076;&#1086;&#1082;&#1091;&#1084;&#1077;&#1085;&#1090;&#1099;\&#1089;&#1086;&#1094;&#1110;&#1072;&#1083;&#1100;&#1085;&#1086;&#1077;&#1082;&#1086;&#1085;&#1086;&#1084;%20&#1088;&#1086;&#1079;&#1074;&#1080;&#1090;&#1086;&#1082;\&#1086;&#1089;&#1085;.&#1087;&#1086;&#1082;&#1072;&#1079;&#1085;%202008\&#1110;&#1085;&#1074;&#1077;&#1089;&#1090;&#1080;&#1094;&#1110;&#11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8">
          <cell r="A8">
            <v>2</v>
          </cell>
          <cell r="B8">
            <v>3</v>
          </cell>
          <cell r="C8">
            <v>4</v>
          </cell>
          <cell r="D8">
            <v>5</v>
          </cell>
          <cell r="E8">
            <v>12</v>
          </cell>
          <cell r="F8">
            <v>13</v>
          </cell>
        </row>
        <row r="9">
          <cell r="A9" t="str">
            <v>1.Охорона здоров"я -всього</v>
          </cell>
        </row>
        <row r="17">
          <cell r="A17" t="str">
            <v>2.Освіта і наука -всього</v>
          </cell>
        </row>
        <row r="67">
          <cell r="A67" t="str">
            <v>Капітальний ремонт доріг загального користування</v>
          </cell>
        </row>
        <row r="68">
          <cell r="A68" t="str">
            <v>Капітальний ремонт доріг комунальної власності</v>
          </cell>
        </row>
        <row r="75">
          <cell r="D75">
            <v>67700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"/>
  <sheetViews>
    <sheetView showZeros="0" tabSelected="1" view="pageBreakPreview" zoomScale="16" zoomScaleSheetLayoutView="16" workbookViewId="0" topLeftCell="A58">
      <selection activeCell="D34" sqref="D34"/>
    </sheetView>
  </sheetViews>
  <sheetFormatPr defaultColWidth="9.140625" defaultRowHeight="12.75"/>
  <cols>
    <col min="1" max="1" width="210.421875" style="0" customWidth="1"/>
    <col min="2" max="2" width="62.421875" style="0" customWidth="1"/>
    <col min="3" max="3" width="79.57421875" style="0" customWidth="1"/>
    <col min="4" max="4" width="84.00390625" style="0" customWidth="1"/>
    <col min="5" max="5" width="78.421875" style="0" customWidth="1"/>
    <col min="6" max="6" width="64.140625" style="0" customWidth="1"/>
    <col min="7" max="7" width="59.00390625" style="0" customWidth="1"/>
    <col min="8" max="8" width="53.00390625" style="0" customWidth="1"/>
    <col min="9" max="9" width="69.140625" style="0" customWidth="1"/>
    <col min="10" max="10" width="71.8515625" style="0" customWidth="1"/>
    <col min="11" max="11" width="61.7109375" style="0" customWidth="1"/>
    <col min="12" max="12" width="65.57421875" style="0" customWidth="1"/>
    <col min="13" max="13" width="55.8515625" style="0" customWidth="1"/>
    <col min="14" max="14" width="52.00390625" style="0" customWidth="1"/>
    <col min="15" max="15" width="79.57421875" style="0" customWidth="1"/>
    <col min="16" max="16" width="69.28125" style="0" customWidth="1"/>
    <col min="17" max="17" width="63.28125" style="0" customWidth="1"/>
    <col min="18" max="18" width="58.28125" style="0" customWidth="1"/>
    <col min="19" max="19" width="62.421875" style="0" customWidth="1"/>
    <col min="20" max="22" width="18.57421875" style="0" customWidth="1"/>
    <col min="23" max="23" width="16.00390625" style="0" customWidth="1"/>
    <col min="24" max="24" width="28.7109375" style="0" customWidth="1"/>
    <col min="25" max="25" width="15.421875" style="0" customWidth="1"/>
  </cols>
  <sheetData>
    <row r="1" spans="1:24" ht="35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4"/>
      <c r="U1" s="4"/>
      <c r="V1" s="4"/>
      <c r="W1" s="4"/>
      <c r="X1" s="4"/>
    </row>
    <row r="2" spans="1:24" ht="75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 s="23"/>
      <c r="P2" s="18" t="s">
        <v>27</v>
      </c>
      <c r="Q2" s="18"/>
      <c r="R2" s="15"/>
      <c r="S2" s="23"/>
      <c r="T2" s="9"/>
      <c r="U2" s="9"/>
      <c r="V2" s="9"/>
      <c r="W2" s="9"/>
      <c r="X2" s="9"/>
    </row>
    <row r="3" spans="1:24" ht="85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15" t="s">
        <v>28</v>
      </c>
      <c r="Q3" s="15"/>
      <c r="R3" s="15"/>
      <c r="S3" s="23"/>
      <c r="T3" s="9"/>
      <c r="U3" s="9"/>
      <c r="V3" s="9"/>
      <c r="W3" s="9"/>
      <c r="X3" s="9"/>
    </row>
    <row r="4" spans="1:24" s="1" customFormat="1" ht="77.25" customHeight="1">
      <c r="A4" s="16" t="s">
        <v>33</v>
      </c>
      <c r="B4" s="16"/>
      <c r="C4" s="16"/>
      <c r="D4" s="16"/>
      <c r="E4" s="16"/>
      <c r="F4" s="16"/>
      <c r="G4" s="16"/>
      <c r="H4" s="16"/>
      <c r="I4" s="24"/>
      <c r="J4" s="24"/>
      <c r="K4" s="24"/>
      <c r="L4" s="24"/>
      <c r="M4" s="24"/>
      <c r="N4" s="24"/>
      <c r="O4" s="24"/>
      <c r="P4" s="17"/>
      <c r="Q4" s="16" t="s">
        <v>78</v>
      </c>
      <c r="R4" s="16"/>
      <c r="S4" s="24"/>
      <c r="T4" s="10"/>
      <c r="U4" s="10"/>
      <c r="V4" s="10"/>
      <c r="W4" s="10"/>
      <c r="X4" s="10"/>
    </row>
    <row r="5" spans="1:24" s="1" customFormat="1" ht="72" customHeight="1" thickBot="1">
      <c r="A5" s="18" t="s">
        <v>77</v>
      </c>
      <c r="B5" s="18"/>
      <c r="C5" s="18"/>
      <c r="D5" s="18"/>
      <c r="E5" s="18"/>
      <c r="F5" s="18"/>
      <c r="G5" s="18"/>
      <c r="H5" s="18"/>
      <c r="I5" s="25"/>
      <c r="J5" s="25"/>
      <c r="K5" s="25"/>
      <c r="L5" s="25"/>
      <c r="M5" s="25"/>
      <c r="N5" s="25"/>
      <c r="O5" s="24"/>
      <c r="P5" s="16"/>
      <c r="Q5" s="16"/>
      <c r="R5" s="16"/>
      <c r="S5" s="24"/>
      <c r="T5" s="10"/>
      <c r="U5" s="10"/>
      <c r="V5" s="10"/>
      <c r="W5" s="10"/>
      <c r="X5" s="10"/>
    </row>
    <row r="6" spans="1:25" ht="84" customHeight="1">
      <c r="A6" s="26"/>
      <c r="B6" s="60" t="s">
        <v>20</v>
      </c>
      <c r="C6" s="27" t="s">
        <v>22</v>
      </c>
      <c r="D6" s="28"/>
      <c r="E6" s="29" t="s">
        <v>29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1"/>
      <c r="T6" s="11"/>
      <c r="U6" s="11"/>
      <c r="V6" s="11"/>
      <c r="W6" s="11"/>
      <c r="X6" s="11"/>
      <c r="Y6" s="3"/>
    </row>
    <row r="7" spans="1:25" ht="77.25" customHeight="1">
      <c r="A7" s="32"/>
      <c r="B7" s="61" t="s">
        <v>21</v>
      </c>
      <c r="C7" s="33" t="s">
        <v>4</v>
      </c>
      <c r="D7" s="33" t="s">
        <v>24</v>
      </c>
      <c r="E7" s="34" t="s">
        <v>38</v>
      </c>
      <c r="F7" s="35"/>
      <c r="G7" s="35"/>
      <c r="H7" s="35"/>
      <c r="I7" s="36"/>
      <c r="J7" s="34" t="s">
        <v>48</v>
      </c>
      <c r="K7" s="37"/>
      <c r="L7" s="37"/>
      <c r="M7" s="37"/>
      <c r="N7" s="38"/>
      <c r="O7" s="34" t="s">
        <v>37</v>
      </c>
      <c r="P7" s="37"/>
      <c r="Q7" s="37"/>
      <c r="R7" s="37"/>
      <c r="S7" s="38"/>
      <c r="T7" s="7"/>
      <c r="U7" s="7"/>
      <c r="V7" s="7"/>
      <c r="W7" s="7"/>
      <c r="X7" s="7"/>
      <c r="Y7" s="3"/>
    </row>
    <row r="8" spans="1:25" ht="336" customHeight="1">
      <c r="A8" s="39"/>
      <c r="B8" s="40" t="s">
        <v>23</v>
      </c>
      <c r="C8" s="41" t="s">
        <v>74</v>
      </c>
      <c r="D8" s="41" t="s">
        <v>0</v>
      </c>
      <c r="E8" s="65" t="s">
        <v>73</v>
      </c>
      <c r="F8" s="65" t="s">
        <v>1</v>
      </c>
      <c r="G8" s="65" t="s">
        <v>2</v>
      </c>
      <c r="H8" s="65" t="s">
        <v>3</v>
      </c>
      <c r="I8" s="65" t="s">
        <v>4</v>
      </c>
      <c r="J8" s="65" t="s">
        <v>73</v>
      </c>
      <c r="K8" s="65" t="s">
        <v>1</v>
      </c>
      <c r="L8" s="65" t="s">
        <v>2</v>
      </c>
      <c r="M8" s="65" t="s">
        <v>3</v>
      </c>
      <c r="N8" s="65" t="s">
        <v>4</v>
      </c>
      <c r="O8" s="66" t="s">
        <v>73</v>
      </c>
      <c r="P8" s="66" t="s">
        <v>1</v>
      </c>
      <c r="Q8" s="65" t="s">
        <v>2</v>
      </c>
      <c r="R8" s="66" t="s">
        <v>3</v>
      </c>
      <c r="S8" s="65" t="s">
        <v>4</v>
      </c>
      <c r="T8" s="7"/>
      <c r="U8" s="7"/>
      <c r="V8" s="7"/>
      <c r="W8" s="7"/>
      <c r="X8" s="7"/>
      <c r="Y8" s="3"/>
    </row>
    <row r="9" spans="1:24" ht="90">
      <c r="A9" s="42">
        <f>'[1]Лист3'!A8</f>
        <v>2</v>
      </c>
      <c r="B9" s="43">
        <f>'[1]Лист3'!B8</f>
        <v>3</v>
      </c>
      <c r="C9" s="43">
        <f>'[1]Лист3'!C8</f>
        <v>4</v>
      </c>
      <c r="D9" s="43">
        <f>'[1]Лист3'!D8</f>
        <v>5</v>
      </c>
      <c r="E9" s="33">
        <f>'[1]Лист3'!E8</f>
        <v>12</v>
      </c>
      <c r="F9" s="33">
        <f>'[1]Лист3'!F8</f>
        <v>13</v>
      </c>
      <c r="G9" s="33">
        <v>14</v>
      </c>
      <c r="H9" s="33">
        <v>15</v>
      </c>
      <c r="I9" s="33">
        <v>16</v>
      </c>
      <c r="J9" s="33">
        <v>17</v>
      </c>
      <c r="K9" s="33">
        <v>18</v>
      </c>
      <c r="L9" s="33">
        <v>19</v>
      </c>
      <c r="M9" s="33">
        <v>20</v>
      </c>
      <c r="N9" s="33">
        <v>21</v>
      </c>
      <c r="O9" s="33">
        <v>22</v>
      </c>
      <c r="P9" s="33">
        <v>23</v>
      </c>
      <c r="Q9" s="33">
        <v>24</v>
      </c>
      <c r="R9" s="33">
        <v>25</v>
      </c>
      <c r="S9" s="33">
        <v>26</v>
      </c>
      <c r="T9" s="9"/>
      <c r="U9" s="9"/>
      <c r="V9" s="9"/>
      <c r="W9" s="9"/>
      <c r="X9" s="9"/>
    </row>
    <row r="10" spans="1:24" ht="102.75" customHeight="1">
      <c r="A10" s="63" t="str">
        <f>'[1]Лист3'!A9</f>
        <v>1.Охорона здоров"я -всього</v>
      </c>
      <c r="B10" s="33"/>
      <c r="C10" s="33">
        <f aca="true" t="shared" si="0" ref="C10:S10">C11+C12+C13+C14+C15+C16+C17+C18+C19+C20+C21+C22+C23+C24+C25+C26</f>
        <v>32133.221999999998</v>
      </c>
      <c r="D10" s="33">
        <f t="shared" si="0"/>
        <v>31197.221999999998</v>
      </c>
      <c r="E10" s="33">
        <f t="shared" si="0"/>
        <v>8714.022</v>
      </c>
      <c r="F10" s="33">
        <f t="shared" si="0"/>
        <v>1742.4</v>
      </c>
      <c r="G10" s="33">
        <f t="shared" si="0"/>
        <v>580</v>
      </c>
      <c r="H10" s="33">
        <f t="shared" si="0"/>
        <v>1.8</v>
      </c>
      <c r="I10" s="33">
        <f t="shared" si="0"/>
        <v>11038.222000000002</v>
      </c>
      <c r="J10" s="33">
        <f t="shared" si="0"/>
        <v>9000</v>
      </c>
      <c r="K10" s="33">
        <f t="shared" si="0"/>
        <v>1340</v>
      </c>
      <c r="L10" s="33">
        <f t="shared" si="0"/>
        <v>200</v>
      </c>
      <c r="M10" s="33">
        <f t="shared" si="0"/>
        <v>0</v>
      </c>
      <c r="N10" s="33">
        <f t="shared" si="0"/>
        <v>10540</v>
      </c>
      <c r="O10" s="33">
        <f t="shared" si="0"/>
        <v>9000</v>
      </c>
      <c r="P10" s="33">
        <f t="shared" si="0"/>
        <v>1555</v>
      </c>
      <c r="Q10" s="33">
        <f t="shared" si="0"/>
        <v>0</v>
      </c>
      <c r="R10" s="33">
        <f t="shared" si="0"/>
        <v>0</v>
      </c>
      <c r="S10" s="33">
        <f t="shared" si="0"/>
        <v>10555</v>
      </c>
      <c r="T10" s="9"/>
      <c r="U10" s="9"/>
      <c r="V10" s="9"/>
      <c r="W10" s="9"/>
      <c r="X10" s="9"/>
    </row>
    <row r="11" spans="1:24" ht="387" customHeight="1">
      <c r="A11" s="44" t="s">
        <v>76</v>
      </c>
      <c r="B11" s="45">
        <v>2018</v>
      </c>
      <c r="C11" s="33">
        <f>I11+N11+S11</f>
        <v>2951.687</v>
      </c>
      <c r="D11" s="33">
        <v>2915.687</v>
      </c>
      <c r="E11" s="45">
        <v>2651.687</v>
      </c>
      <c r="F11" s="45">
        <v>300</v>
      </c>
      <c r="G11" s="45"/>
      <c r="H11" s="45"/>
      <c r="I11" s="33">
        <f>E11+F11+G11+H11</f>
        <v>2951.687</v>
      </c>
      <c r="J11" s="45"/>
      <c r="K11" s="45"/>
      <c r="L11" s="45"/>
      <c r="M11" s="45"/>
      <c r="N11" s="33">
        <f>J11+K11+L11+M11</f>
        <v>0</v>
      </c>
      <c r="O11" s="45"/>
      <c r="P11" s="45"/>
      <c r="Q11" s="45"/>
      <c r="R11" s="45"/>
      <c r="S11" s="33">
        <f>O11+P11+Q11+R11</f>
        <v>0</v>
      </c>
      <c r="T11" s="9"/>
      <c r="U11" s="9"/>
      <c r="V11" s="9"/>
      <c r="W11" s="9"/>
      <c r="X11" s="9"/>
    </row>
    <row r="12" spans="1:24" ht="395.25" customHeight="1">
      <c r="A12" s="46" t="s">
        <v>75</v>
      </c>
      <c r="B12" s="45" t="s">
        <v>39</v>
      </c>
      <c r="C12" s="33">
        <f>I12+N12+S12</f>
        <v>20000</v>
      </c>
      <c r="D12" s="33">
        <v>20000</v>
      </c>
      <c r="E12" s="45"/>
      <c r="F12" s="45"/>
      <c r="G12" s="45"/>
      <c r="H12" s="45"/>
      <c r="I12" s="33">
        <f>E12+F12+G12+H12</f>
        <v>0</v>
      </c>
      <c r="J12" s="45">
        <v>9000</v>
      </c>
      <c r="K12" s="45">
        <v>1000</v>
      </c>
      <c r="L12" s="45"/>
      <c r="M12" s="45"/>
      <c r="N12" s="33">
        <f>J12+K12+L12+M12</f>
        <v>10000</v>
      </c>
      <c r="O12" s="45">
        <v>9000</v>
      </c>
      <c r="P12" s="45">
        <v>1000</v>
      </c>
      <c r="Q12" s="45"/>
      <c r="R12" s="45"/>
      <c r="S12" s="33">
        <f aca="true" t="shared" si="1" ref="S12:S26">O12+P12+Q12+R12</f>
        <v>10000</v>
      </c>
      <c r="T12" s="9"/>
      <c r="U12" s="9"/>
      <c r="V12" s="9"/>
      <c r="W12" s="9"/>
      <c r="X12" s="9"/>
    </row>
    <row r="13" spans="1:24" ht="282" customHeight="1">
      <c r="A13" s="46" t="s">
        <v>34</v>
      </c>
      <c r="B13" s="45">
        <v>2018</v>
      </c>
      <c r="C13" s="33">
        <f aca="true" t="shared" si="2" ref="C13:C26">I13+N13+S13</f>
        <v>1772.335</v>
      </c>
      <c r="D13" s="33">
        <v>1772.335</v>
      </c>
      <c r="E13" s="45">
        <v>1592.335</v>
      </c>
      <c r="F13" s="45">
        <v>180</v>
      </c>
      <c r="G13" s="45"/>
      <c r="H13" s="45"/>
      <c r="I13" s="33">
        <f>E13+F13+G13+H13</f>
        <v>1772.335</v>
      </c>
      <c r="J13" s="45"/>
      <c r="K13" s="45"/>
      <c r="L13" s="45"/>
      <c r="M13" s="45"/>
      <c r="N13" s="33">
        <f aca="true" t="shared" si="3" ref="N13:N26">J13+K13+L13+M13</f>
        <v>0</v>
      </c>
      <c r="O13" s="45"/>
      <c r="P13" s="45"/>
      <c r="Q13" s="45"/>
      <c r="R13" s="45"/>
      <c r="S13" s="33">
        <f t="shared" si="1"/>
        <v>0</v>
      </c>
      <c r="T13" s="9"/>
      <c r="U13" s="9"/>
      <c r="V13" s="9"/>
      <c r="W13" s="9"/>
      <c r="X13" s="9"/>
    </row>
    <row r="14" spans="1:24" ht="205.5" customHeight="1">
      <c r="A14" s="62" t="s">
        <v>35</v>
      </c>
      <c r="B14" s="45">
        <v>2018</v>
      </c>
      <c r="C14" s="33">
        <f t="shared" si="2"/>
        <v>5020</v>
      </c>
      <c r="D14" s="33">
        <v>5020</v>
      </c>
      <c r="E14" s="45">
        <v>4470</v>
      </c>
      <c r="F14" s="45">
        <v>550</v>
      </c>
      <c r="G14" s="45"/>
      <c r="H14" s="45"/>
      <c r="I14" s="33">
        <f>E14+F14+G14+H14</f>
        <v>5020</v>
      </c>
      <c r="J14" s="45"/>
      <c r="K14" s="45"/>
      <c r="L14" s="45"/>
      <c r="M14" s="45"/>
      <c r="N14" s="33">
        <f t="shared" si="3"/>
        <v>0</v>
      </c>
      <c r="O14" s="45"/>
      <c r="P14" s="45"/>
      <c r="Q14" s="45"/>
      <c r="R14" s="45"/>
      <c r="S14" s="33">
        <f t="shared" si="1"/>
        <v>0</v>
      </c>
      <c r="T14" s="9"/>
      <c r="U14" s="9"/>
      <c r="V14" s="9"/>
      <c r="W14" s="9"/>
      <c r="X14" s="9"/>
    </row>
    <row r="15" spans="1:24" ht="119.25" customHeight="1">
      <c r="A15" s="46" t="s">
        <v>55</v>
      </c>
      <c r="B15" s="45" t="s">
        <v>39</v>
      </c>
      <c r="C15" s="33">
        <f t="shared" si="2"/>
        <v>270</v>
      </c>
      <c r="D15" s="33"/>
      <c r="E15" s="45"/>
      <c r="F15" s="45">
        <v>85</v>
      </c>
      <c r="G15" s="45"/>
      <c r="H15" s="45"/>
      <c r="I15" s="33">
        <f>E15+F15+G15+M15</f>
        <v>85</v>
      </c>
      <c r="J15" s="45"/>
      <c r="K15" s="45">
        <v>90</v>
      </c>
      <c r="L15" s="45"/>
      <c r="M15" s="45"/>
      <c r="N15" s="33">
        <f>J15+K15+L15+M15</f>
        <v>90</v>
      </c>
      <c r="O15" s="45"/>
      <c r="P15" s="45">
        <v>95</v>
      </c>
      <c r="Q15" s="45"/>
      <c r="R15" s="45"/>
      <c r="S15" s="33">
        <f>O15+P15+Q15+R15</f>
        <v>95</v>
      </c>
      <c r="T15" s="9"/>
      <c r="U15" s="9"/>
      <c r="V15" s="9"/>
      <c r="W15" s="9"/>
      <c r="X15" s="9"/>
    </row>
    <row r="16" spans="1:24" ht="399" customHeight="1">
      <c r="A16" s="62" t="s">
        <v>56</v>
      </c>
      <c r="B16" s="45" t="s">
        <v>39</v>
      </c>
      <c r="C16" s="33">
        <f t="shared" si="2"/>
        <v>630</v>
      </c>
      <c r="D16" s="33"/>
      <c r="E16" s="45"/>
      <c r="F16" s="45">
        <v>200</v>
      </c>
      <c r="G16" s="45"/>
      <c r="H16" s="45"/>
      <c r="I16" s="33">
        <f>E16+F16+G16+M16</f>
        <v>200</v>
      </c>
      <c r="J16" s="45"/>
      <c r="K16" s="45">
        <v>210</v>
      </c>
      <c r="L16" s="45"/>
      <c r="M16" s="45"/>
      <c r="N16" s="33">
        <f>J16+K16+L16+M16</f>
        <v>210</v>
      </c>
      <c r="O16" s="45"/>
      <c r="P16" s="45">
        <v>220</v>
      </c>
      <c r="Q16" s="45"/>
      <c r="R16" s="45"/>
      <c r="S16" s="33">
        <f>O16+P16+Q16+R16</f>
        <v>220</v>
      </c>
      <c r="T16" s="9"/>
      <c r="U16" s="9"/>
      <c r="V16" s="9"/>
      <c r="W16" s="9"/>
      <c r="X16" s="9"/>
    </row>
    <row r="17" spans="1:24" ht="135.75" customHeight="1">
      <c r="A17" s="46" t="s">
        <v>36</v>
      </c>
      <c r="B17" s="45" t="s">
        <v>39</v>
      </c>
      <c r="C17" s="33">
        <f>I17+N17+S17</f>
        <v>9.200000000000001</v>
      </c>
      <c r="D17" s="33">
        <v>9.2</v>
      </c>
      <c r="E17" s="45"/>
      <c r="F17" s="45">
        <v>7.4</v>
      </c>
      <c r="G17" s="45"/>
      <c r="H17" s="45">
        <v>1.8</v>
      </c>
      <c r="I17" s="33">
        <f aca="true" t="shared" si="4" ref="I17:I26">E17+F17+G17+H17</f>
        <v>9.200000000000001</v>
      </c>
      <c r="J17" s="45"/>
      <c r="K17" s="45"/>
      <c r="L17" s="45"/>
      <c r="M17" s="45"/>
      <c r="N17" s="33">
        <f t="shared" si="3"/>
        <v>0</v>
      </c>
      <c r="O17" s="45"/>
      <c r="P17" s="45"/>
      <c r="Q17" s="45"/>
      <c r="R17" s="45"/>
      <c r="S17" s="33">
        <f t="shared" si="1"/>
        <v>0</v>
      </c>
      <c r="T17" s="9"/>
      <c r="U17" s="9"/>
      <c r="V17" s="9"/>
      <c r="W17" s="9"/>
      <c r="X17" s="9"/>
    </row>
    <row r="18" spans="1:24" ht="181.5" customHeight="1">
      <c r="A18" s="46" t="s">
        <v>30</v>
      </c>
      <c r="B18" s="45" t="s">
        <v>39</v>
      </c>
      <c r="C18" s="33">
        <f>I18+N18+S18</f>
        <v>740</v>
      </c>
      <c r="D18" s="33">
        <f>C18</f>
        <v>740</v>
      </c>
      <c r="E18" s="45"/>
      <c r="F18" s="45">
        <v>60</v>
      </c>
      <c r="G18" s="45">
        <v>200</v>
      </c>
      <c r="H18" s="45"/>
      <c r="I18" s="33">
        <f t="shared" si="4"/>
        <v>260</v>
      </c>
      <c r="J18" s="45"/>
      <c r="K18" s="45">
        <v>40</v>
      </c>
      <c r="L18" s="45">
        <v>200</v>
      </c>
      <c r="M18" s="45"/>
      <c r="N18" s="33">
        <f>J18+K18+L18+M18</f>
        <v>240</v>
      </c>
      <c r="O18" s="45"/>
      <c r="P18" s="45">
        <f>K18+L18</f>
        <v>240</v>
      </c>
      <c r="Q18" s="45"/>
      <c r="R18" s="45"/>
      <c r="S18" s="33">
        <f t="shared" si="1"/>
        <v>240</v>
      </c>
      <c r="T18" s="9"/>
      <c r="U18" s="9"/>
      <c r="V18" s="9"/>
      <c r="W18" s="9"/>
      <c r="X18" s="9"/>
    </row>
    <row r="19" spans="1:24" ht="174" customHeight="1">
      <c r="A19" s="46" t="s">
        <v>31</v>
      </c>
      <c r="B19" s="45" t="s">
        <v>39</v>
      </c>
      <c r="C19" s="33">
        <f t="shared" si="2"/>
        <v>100</v>
      </c>
      <c r="D19" s="33">
        <f aca="true" t="shared" si="5" ref="D19:D26">C19</f>
        <v>100</v>
      </c>
      <c r="E19" s="45"/>
      <c r="F19" s="45">
        <v>100</v>
      </c>
      <c r="G19" s="45"/>
      <c r="H19" s="45"/>
      <c r="I19" s="33">
        <f t="shared" si="4"/>
        <v>100</v>
      </c>
      <c r="J19" s="45"/>
      <c r="K19" s="45"/>
      <c r="L19" s="45"/>
      <c r="M19" s="45"/>
      <c r="N19" s="33">
        <f t="shared" si="3"/>
        <v>0</v>
      </c>
      <c r="O19" s="45"/>
      <c r="P19" s="45"/>
      <c r="Q19" s="45"/>
      <c r="R19" s="45"/>
      <c r="S19" s="33">
        <f t="shared" si="1"/>
        <v>0</v>
      </c>
      <c r="T19" s="9"/>
      <c r="U19" s="9"/>
      <c r="V19" s="9"/>
      <c r="W19" s="9"/>
      <c r="X19" s="9"/>
    </row>
    <row r="20" spans="1:24" ht="189.75" customHeight="1">
      <c r="A20" s="46" t="s">
        <v>32</v>
      </c>
      <c r="B20" s="45" t="s">
        <v>39</v>
      </c>
      <c r="C20" s="33">
        <f t="shared" si="2"/>
        <v>360</v>
      </c>
      <c r="D20" s="33">
        <f t="shared" si="5"/>
        <v>360</v>
      </c>
      <c r="E20" s="45"/>
      <c r="F20" s="45">
        <v>60</v>
      </c>
      <c r="G20" s="45">
        <v>300</v>
      </c>
      <c r="H20" s="45"/>
      <c r="I20" s="33">
        <f t="shared" si="4"/>
        <v>360</v>
      </c>
      <c r="J20" s="45"/>
      <c r="K20" s="45"/>
      <c r="L20" s="45"/>
      <c r="M20" s="45"/>
      <c r="N20" s="33">
        <f t="shared" si="3"/>
        <v>0</v>
      </c>
      <c r="O20" s="45"/>
      <c r="P20" s="45"/>
      <c r="Q20" s="45"/>
      <c r="R20" s="45"/>
      <c r="S20" s="33">
        <f t="shared" si="1"/>
        <v>0</v>
      </c>
      <c r="T20" s="9"/>
      <c r="U20" s="9"/>
      <c r="V20" s="9"/>
      <c r="W20" s="9"/>
      <c r="X20" s="9"/>
    </row>
    <row r="21" spans="1:24" ht="180.75" customHeight="1">
      <c r="A21" s="46" t="s">
        <v>14</v>
      </c>
      <c r="B21" s="45" t="s">
        <v>39</v>
      </c>
      <c r="C21" s="33">
        <f t="shared" si="2"/>
        <v>40</v>
      </c>
      <c r="D21" s="33">
        <f t="shared" si="5"/>
        <v>40</v>
      </c>
      <c r="E21" s="45"/>
      <c r="F21" s="45">
        <v>40</v>
      </c>
      <c r="G21" s="45"/>
      <c r="H21" s="45"/>
      <c r="I21" s="33">
        <f t="shared" si="4"/>
        <v>40</v>
      </c>
      <c r="J21" s="45"/>
      <c r="K21" s="45"/>
      <c r="L21" s="45"/>
      <c r="M21" s="45"/>
      <c r="N21" s="33">
        <f t="shared" si="3"/>
        <v>0</v>
      </c>
      <c r="O21" s="45"/>
      <c r="P21" s="45"/>
      <c r="Q21" s="45"/>
      <c r="R21" s="45"/>
      <c r="S21" s="33">
        <f t="shared" si="1"/>
        <v>0</v>
      </c>
      <c r="T21" s="9"/>
      <c r="U21" s="9"/>
      <c r="V21" s="9"/>
      <c r="W21" s="9"/>
      <c r="X21" s="9"/>
    </row>
    <row r="22" spans="1:24" ht="195" customHeight="1">
      <c r="A22" s="46" t="s">
        <v>16</v>
      </c>
      <c r="B22" s="45" t="s">
        <v>39</v>
      </c>
      <c r="C22" s="33">
        <f t="shared" si="2"/>
        <v>40</v>
      </c>
      <c r="D22" s="33">
        <f t="shared" si="5"/>
        <v>40</v>
      </c>
      <c r="E22" s="45"/>
      <c r="F22" s="45">
        <v>40</v>
      </c>
      <c r="G22" s="45"/>
      <c r="H22" s="45"/>
      <c r="I22" s="33">
        <f t="shared" si="4"/>
        <v>40</v>
      </c>
      <c r="J22" s="45"/>
      <c r="K22" s="45"/>
      <c r="L22" s="45"/>
      <c r="M22" s="45"/>
      <c r="N22" s="33">
        <f t="shared" si="3"/>
        <v>0</v>
      </c>
      <c r="O22" s="45"/>
      <c r="P22" s="45"/>
      <c r="Q22" s="45"/>
      <c r="R22" s="45"/>
      <c r="S22" s="33">
        <f t="shared" si="1"/>
        <v>0</v>
      </c>
      <c r="T22" s="9"/>
      <c r="U22" s="9"/>
      <c r="V22" s="9"/>
      <c r="W22" s="9"/>
      <c r="X22" s="9"/>
    </row>
    <row r="23" spans="1:24" ht="183">
      <c r="A23" s="46" t="s">
        <v>17</v>
      </c>
      <c r="B23" s="45" t="s">
        <v>39</v>
      </c>
      <c r="C23" s="33">
        <f t="shared" si="2"/>
        <v>20</v>
      </c>
      <c r="D23" s="33">
        <f t="shared" si="5"/>
        <v>20</v>
      </c>
      <c r="E23" s="45"/>
      <c r="F23" s="45">
        <v>20</v>
      </c>
      <c r="G23" s="45"/>
      <c r="H23" s="45"/>
      <c r="I23" s="33">
        <f t="shared" si="4"/>
        <v>20</v>
      </c>
      <c r="J23" s="45"/>
      <c r="K23" s="45"/>
      <c r="L23" s="45"/>
      <c r="M23" s="45"/>
      <c r="N23" s="33">
        <f t="shared" si="3"/>
        <v>0</v>
      </c>
      <c r="O23" s="45"/>
      <c r="P23" s="45"/>
      <c r="Q23" s="45"/>
      <c r="R23" s="45"/>
      <c r="S23" s="33">
        <f t="shared" si="1"/>
        <v>0</v>
      </c>
      <c r="T23" s="9"/>
      <c r="U23" s="9"/>
      <c r="V23" s="9"/>
      <c r="W23" s="9"/>
      <c r="X23" s="9"/>
    </row>
    <row r="24" spans="1:24" ht="183" customHeight="1">
      <c r="A24" s="46" t="s">
        <v>18</v>
      </c>
      <c r="B24" s="45" t="s">
        <v>39</v>
      </c>
      <c r="C24" s="33">
        <f t="shared" si="2"/>
        <v>100</v>
      </c>
      <c r="D24" s="33">
        <f t="shared" si="5"/>
        <v>100</v>
      </c>
      <c r="E24" s="45"/>
      <c r="F24" s="45">
        <v>20</v>
      </c>
      <c r="G24" s="45">
        <v>80</v>
      </c>
      <c r="H24" s="45"/>
      <c r="I24" s="33">
        <f t="shared" si="4"/>
        <v>100</v>
      </c>
      <c r="J24" s="45"/>
      <c r="K24" s="45"/>
      <c r="L24" s="45"/>
      <c r="M24" s="45"/>
      <c r="N24" s="33">
        <f t="shared" si="3"/>
        <v>0</v>
      </c>
      <c r="O24" s="45"/>
      <c r="P24" s="45"/>
      <c r="Q24" s="45"/>
      <c r="R24" s="45"/>
      <c r="S24" s="33">
        <f t="shared" si="1"/>
        <v>0</v>
      </c>
      <c r="T24" s="9"/>
      <c r="U24" s="9"/>
      <c r="V24" s="9"/>
      <c r="W24" s="9"/>
      <c r="X24" s="9"/>
    </row>
    <row r="25" spans="1:24" ht="199.5" customHeight="1">
      <c r="A25" s="46" t="s">
        <v>19</v>
      </c>
      <c r="B25" s="45" t="s">
        <v>39</v>
      </c>
      <c r="C25" s="33">
        <f t="shared" si="2"/>
        <v>40</v>
      </c>
      <c r="D25" s="33">
        <f t="shared" si="5"/>
        <v>40</v>
      </c>
      <c r="E25" s="45"/>
      <c r="F25" s="45">
        <v>40</v>
      </c>
      <c r="G25" s="45"/>
      <c r="H25" s="45"/>
      <c r="I25" s="33">
        <f t="shared" si="4"/>
        <v>40</v>
      </c>
      <c r="J25" s="45"/>
      <c r="K25" s="45"/>
      <c r="L25" s="45"/>
      <c r="M25" s="45"/>
      <c r="N25" s="33">
        <f t="shared" si="3"/>
        <v>0</v>
      </c>
      <c r="O25" s="45"/>
      <c r="P25" s="45"/>
      <c r="Q25" s="45"/>
      <c r="R25" s="45"/>
      <c r="S25" s="33">
        <f t="shared" si="1"/>
        <v>0</v>
      </c>
      <c r="T25" s="9"/>
      <c r="U25" s="9"/>
      <c r="V25" s="9"/>
      <c r="W25" s="9"/>
      <c r="X25" s="9"/>
    </row>
    <row r="26" spans="1:24" ht="208.5" customHeight="1">
      <c r="A26" s="46" t="s">
        <v>15</v>
      </c>
      <c r="B26" s="45" t="s">
        <v>39</v>
      </c>
      <c r="C26" s="33">
        <f t="shared" si="2"/>
        <v>40</v>
      </c>
      <c r="D26" s="33">
        <f t="shared" si="5"/>
        <v>40</v>
      </c>
      <c r="E26" s="45"/>
      <c r="F26" s="45">
        <v>40</v>
      </c>
      <c r="G26" s="45"/>
      <c r="H26" s="45"/>
      <c r="I26" s="33">
        <f t="shared" si="4"/>
        <v>40</v>
      </c>
      <c r="J26" s="45"/>
      <c r="K26" s="45"/>
      <c r="L26" s="45"/>
      <c r="M26" s="45"/>
      <c r="N26" s="33">
        <f t="shared" si="3"/>
        <v>0</v>
      </c>
      <c r="O26" s="45"/>
      <c r="P26" s="45"/>
      <c r="Q26" s="45"/>
      <c r="R26" s="45"/>
      <c r="S26" s="33">
        <f t="shared" si="1"/>
        <v>0</v>
      </c>
      <c r="T26" s="9"/>
      <c r="U26" s="9"/>
      <c r="V26" s="9"/>
      <c r="W26" s="9"/>
      <c r="X26" s="9"/>
    </row>
    <row r="27" spans="1:24" ht="90">
      <c r="A27" s="28" t="str">
        <f>'[1]Лист3'!A17</f>
        <v>2.Освіта і наука -всього</v>
      </c>
      <c r="B27" s="33" t="s">
        <v>39</v>
      </c>
      <c r="C27" s="33">
        <f>C28+C29+C30+C31+C32+C33+C34+C35+C36+C37+C38+C39+C40+C41+C42</f>
        <v>8567</v>
      </c>
      <c r="D27" s="33">
        <f aca="true" t="shared" si="6" ref="D27:S27">D28+D29+D30+D31+D32+D33+D34+D35+D36+D37+D38+D39+D40+D41+D42</f>
        <v>8567</v>
      </c>
      <c r="E27" s="33">
        <f t="shared" si="6"/>
        <v>5108.4</v>
      </c>
      <c r="F27" s="33">
        <f t="shared" si="6"/>
        <v>567.6</v>
      </c>
      <c r="G27" s="33">
        <f t="shared" si="6"/>
        <v>0</v>
      </c>
      <c r="H27" s="33">
        <f t="shared" si="6"/>
        <v>0</v>
      </c>
      <c r="I27" s="33">
        <f t="shared" si="6"/>
        <v>5676</v>
      </c>
      <c r="J27" s="33">
        <f t="shared" si="6"/>
        <v>1242</v>
      </c>
      <c r="K27" s="33">
        <f t="shared" si="6"/>
        <v>138</v>
      </c>
      <c r="L27" s="33">
        <f t="shared" si="6"/>
        <v>0</v>
      </c>
      <c r="M27" s="33">
        <f t="shared" si="6"/>
        <v>0</v>
      </c>
      <c r="N27" s="33">
        <f t="shared" si="6"/>
        <v>1380</v>
      </c>
      <c r="O27" s="33">
        <f t="shared" si="6"/>
        <v>1368</v>
      </c>
      <c r="P27" s="33">
        <f t="shared" si="6"/>
        <v>143</v>
      </c>
      <c r="Q27" s="33">
        <f t="shared" si="6"/>
        <v>0</v>
      </c>
      <c r="R27" s="33">
        <f t="shared" si="6"/>
        <v>0</v>
      </c>
      <c r="S27" s="33">
        <f t="shared" si="6"/>
        <v>1511</v>
      </c>
      <c r="T27" s="12"/>
      <c r="U27" s="7"/>
      <c r="V27" s="9"/>
      <c r="W27" s="9"/>
      <c r="X27" s="9"/>
    </row>
    <row r="28" spans="1:24" ht="291.75" customHeight="1">
      <c r="A28" s="46" t="s">
        <v>67</v>
      </c>
      <c r="B28" s="45" t="s">
        <v>39</v>
      </c>
      <c r="C28" s="33">
        <f>I28+N28+S28</f>
        <v>50</v>
      </c>
      <c r="D28" s="33">
        <f>C28</f>
        <v>50</v>
      </c>
      <c r="E28" s="45">
        <v>45</v>
      </c>
      <c r="F28" s="45">
        <v>5</v>
      </c>
      <c r="G28" s="45"/>
      <c r="H28" s="45"/>
      <c r="I28" s="33">
        <f>E28+F28+G28+H28</f>
        <v>50</v>
      </c>
      <c r="J28" s="45"/>
      <c r="K28" s="45"/>
      <c r="L28" s="45"/>
      <c r="M28" s="45"/>
      <c r="N28" s="33">
        <f>J28+K28+L28+M28</f>
        <v>0</v>
      </c>
      <c r="O28" s="45"/>
      <c r="P28" s="45"/>
      <c r="Q28" s="45"/>
      <c r="R28" s="45"/>
      <c r="S28" s="33">
        <f>O28+P28+Q28+R28</f>
        <v>0</v>
      </c>
      <c r="T28" s="8"/>
      <c r="U28" s="9"/>
      <c r="V28" s="9"/>
      <c r="W28" s="9"/>
      <c r="X28" s="9"/>
    </row>
    <row r="29" spans="1:24" ht="136.5" customHeight="1">
      <c r="A29" s="46" t="s">
        <v>57</v>
      </c>
      <c r="B29" s="45" t="s">
        <v>39</v>
      </c>
      <c r="C29" s="33">
        <f aca="true" t="shared" si="7" ref="C29:C42">I29+N29+S29</f>
        <v>980</v>
      </c>
      <c r="D29" s="33">
        <f aca="true" t="shared" si="8" ref="D29:D42">C29</f>
        <v>980</v>
      </c>
      <c r="E29" s="45"/>
      <c r="F29" s="45"/>
      <c r="G29" s="45"/>
      <c r="H29" s="45"/>
      <c r="I29" s="33">
        <f aca="true" t="shared" si="9" ref="I29:I42">E29+F29+G29+H29</f>
        <v>0</v>
      </c>
      <c r="J29" s="45">
        <v>882</v>
      </c>
      <c r="K29" s="45">
        <v>98</v>
      </c>
      <c r="L29" s="45"/>
      <c r="M29" s="45"/>
      <c r="N29" s="33">
        <f aca="true" t="shared" si="10" ref="N29:N42">J29+K29+L29+M29</f>
        <v>980</v>
      </c>
      <c r="O29" s="45"/>
      <c r="P29" s="45"/>
      <c r="Q29" s="45"/>
      <c r="R29" s="45"/>
      <c r="S29" s="33">
        <f aca="true" t="shared" si="11" ref="S29:S42">O29+P29+Q29+R29</f>
        <v>0</v>
      </c>
      <c r="T29" s="8"/>
      <c r="U29" s="9"/>
      <c r="V29" s="9"/>
      <c r="W29" s="9"/>
      <c r="X29" s="9"/>
    </row>
    <row r="30" spans="1:24" ht="183">
      <c r="A30" s="46" t="s">
        <v>58</v>
      </c>
      <c r="B30" s="45" t="s">
        <v>39</v>
      </c>
      <c r="C30" s="33">
        <f t="shared" si="7"/>
        <v>450</v>
      </c>
      <c r="D30" s="33">
        <f t="shared" si="8"/>
        <v>450</v>
      </c>
      <c r="E30" s="45">
        <v>405</v>
      </c>
      <c r="F30" s="45">
        <v>45</v>
      </c>
      <c r="G30" s="45"/>
      <c r="H30" s="45"/>
      <c r="I30" s="33">
        <f t="shared" si="9"/>
        <v>450</v>
      </c>
      <c r="J30" s="45"/>
      <c r="K30" s="45"/>
      <c r="L30" s="45"/>
      <c r="M30" s="45"/>
      <c r="N30" s="33">
        <f t="shared" si="10"/>
        <v>0</v>
      </c>
      <c r="O30" s="45"/>
      <c r="P30" s="45"/>
      <c r="Q30" s="45"/>
      <c r="R30" s="45"/>
      <c r="S30" s="33">
        <f t="shared" si="11"/>
        <v>0</v>
      </c>
      <c r="T30" s="8"/>
      <c r="U30" s="9"/>
      <c r="V30" s="9"/>
      <c r="W30" s="9"/>
      <c r="X30" s="9"/>
    </row>
    <row r="31" spans="1:24" ht="183">
      <c r="A31" s="46" t="s">
        <v>59</v>
      </c>
      <c r="B31" s="45" t="s">
        <v>39</v>
      </c>
      <c r="C31" s="33">
        <f t="shared" si="7"/>
        <v>200</v>
      </c>
      <c r="D31" s="33">
        <f t="shared" si="8"/>
        <v>200</v>
      </c>
      <c r="E31" s="45"/>
      <c r="F31" s="45"/>
      <c r="G31" s="45"/>
      <c r="H31" s="45"/>
      <c r="I31" s="33">
        <f t="shared" si="9"/>
        <v>0</v>
      </c>
      <c r="J31" s="45">
        <v>180</v>
      </c>
      <c r="K31" s="45">
        <v>20</v>
      </c>
      <c r="L31" s="45"/>
      <c r="M31" s="45"/>
      <c r="N31" s="33">
        <f t="shared" si="10"/>
        <v>200</v>
      </c>
      <c r="O31" s="45"/>
      <c r="P31" s="45"/>
      <c r="Q31" s="45"/>
      <c r="R31" s="45"/>
      <c r="S31" s="33">
        <f t="shared" si="11"/>
        <v>0</v>
      </c>
      <c r="T31" s="8"/>
      <c r="U31" s="9"/>
      <c r="V31" s="9"/>
      <c r="W31" s="9"/>
      <c r="X31" s="9"/>
    </row>
    <row r="32" spans="1:24" ht="183">
      <c r="A32" s="46" t="s">
        <v>60</v>
      </c>
      <c r="B32" s="45" t="s">
        <v>39</v>
      </c>
      <c r="C32" s="33">
        <f t="shared" si="7"/>
        <v>350</v>
      </c>
      <c r="D32" s="33">
        <f t="shared" si="8"/>
        <v>350</v>
      </c>
      <c r="E32" s="45"/>
      <c r="F32" s="45"/>
      <c r="G32" s="45"/>
      <c r="H32" s="45"/>
      <c r="I32" s="33">
        <f t="shared" si="9"/>
        <v>0</v>
      </c>
      <c r="J32" s="45"/>
      <c r="K32" s="45"/>
      <c r="L32" s="45"/>
      <c r="M32" s="45"/>
      <c r="N32" s="33">
        <f t="shared" si="10"/>
        <v>0</v>
      </c>
      <c r="O32" s="45">
        <v>315</v>
      </c>
      <c r="P32" s="45">
        <v>35</v>
      </c>
      <c r="Q32" s="45"/>
      <c r="R32" s="45"/>
      <c r="S32" s="33">
        <f t="shared" si="11"/>
        <v>350</v>
      </c>
      <c r="T32" s="8"/>
      <c r="U32" s="9"/>
      <c r="V32" s="9"/>
      <c r="W32" s="9"/>
      <c r="X32" s="9"/>
    </row>
    <row r="33" spans="1:24" ht="183">
      <c r="A33" s="46" t="s">
        <v>61</v>
      </c>
      <c r="B33" s="45" t="s">
        <v>39</v>
      </c>
      <c r="C33" s="33">
        <f t="shared" si="7"/>
        <v>400</v>
      </c>
      <c r="D33" s="33">
        <f t="shared" si="8"/>
        <v>400</v>
      </c>
      <c r="E33" s="45">
        <v>180</v>
      </c>
      <c r="F33" s="45">
        <v>20</v>
      </c>
      <c r="G33" s="45"/>
      <c r="H33" s="45"/>
      <c r="I33" s="33">
        <f t="shared" si="9"/>
        <v>200</v>
      </c>
      <c r="J33" s="45">
        <v>180</v>
      </c>
      <c r="K33" s="45">
        <v>20</v>
      </c>
      <c r="L33" s="45"/>
      <c r="M33" s="45"/>
      <c r="N33" s="33">
        <f t="shared" si="10"/>
        <v>200</v>
      </c>
      <c r="O33" s="45"/>
      <c r="P33" s="45"/>
      <c r="Q33" s="45"/>
      <c r="R33" s="45"/>
      <c r="S33" s="33">
        <f t="shared" si="11"/>
        <v>0</v>
      </c>
      <c r="T33" s="8"/>
      <c r="U33" s="9"/>
      <c r="V33" s="9"/>
      <c r="W33" s="9"/>
      <c r="X33" s="9"/>
    </row>
    <row r="34" spans="1:24" ht="295.5" customHeight="1">
      <c r="A34" s="46" t="s">
        <v>83</v>
      </c>
      <c r="B34" s="45" t="s">
        <v>39</v>
      </c>
      <c r="C34" s="33">
        <f t="shared" si="7"/>
        <v>88</v>
      </c>
      <c r="D34" s="33">
        <f t="shared" si="8"/>
        <v>88</v>
      </c>
      <c r="E34" s="45">
        <v>79.2</v>
      </c>
      <c r="F34" s="45">
        <v>8.8</v>
      </c>
      <c r="G34" s="45"/>
      <c r="H34" s="45"/>
      <c r="I34" s="33">
        <f t="shared" si="9"/>
        <v>88</v>
      </c>
      <c r="J34" s="45"/>
      <c r="K34" s="45"/>
      <c r="L34" s="45"/>
      <c r="M34" s="45"/>
      <c r="N34" s="33">
        <f t="shared" si="10"/>
        <v>0</v>
      </c>
      <c r="O34" s="45"/>
      <c r="P34" s="45"/>
      <c r="Q34" s="45"/>
      <c r="R34" s="45"/>
      <c r="S34" s="33">
        <f t="shared" si="11"/>
        <v>0</v>
      </c>
      <c r="T34" s="8"/>
      <c r="U34" s="9"/>
      <c r="V34" s="9"/>
      <c r="W34" s="9"/>
      <c r="X34" s="9"/>
    </row>
    <row r="35" spans="1:24" ht="183">
      <c r="A35" s="46" t="s">
        <v>64</v>
      </c>
      <c r="B35" s="45" t="s">
        <v>39</v>
      </c>
      <c r="C35" s="33">
        <f t="shared" si="7"/>
        <v>3000</v>
      </c>
      <c r="D35" s="33">
        <f t="shared" si="8"/>
        <v>3000</v>
      </c>
      <c r="E35" s="45">
        <v>2700</v>
      </c>
      <c r="F35" s="45">
        <v>300</v>
      </c>
      <c r="G35" s="45"/>
      <c r="H35" s="45"/>
      <c r="I35" s="33">
        <f t="shared" si="9"/>
        <v>3000</v>
      </c>
      <c r="J35" s="45"/>
      <c r="K35" s="45"/>
      <c r="L35" s="45"/>
      <c r="M35" s="45"/>
      <c r="N35" s="33">
        <f t="shared" si="10"/>
        <v>0</v>
      </c>
      <c r="O35" s="45"/>
      <c r="P35" s="45"/>
      <c r="Q35" s="45"/>
      <c r="R35" s="45"/>
      <c r="S35" s="33">
        <f t="shared" si="11"/>
        <v>0</v>
      </c>
      <c r="T35" s="8"/>
      <c r="U35" s="9"/>
      <c r="V35" s="9"/>
      <c r="W35" s="9"/>
      <c r="X35" s="9"/>
    </row>
    <row r="36" spans="1:24" ht="183">
      <c r="A36" s="46" t="s">
        <v>65</v>
      </c>
      <c r="B36" s="45" t="s">
        <v>39</v>
      </c>
      <c r="C36" s="33">
        <f t="shared" si="7"/>
        <v>300</v>
      </c>
      <c r="D36" s="33">
        <f t="shared" si="8"/>
        <v>300</v>
      </c>
      <c r="E36" s="45"/>
      <c r="F36" s="45"/>
      <c r="G36" s="45"/>
      <c r="H36" s="45"/>
      <c r="I36" s="33">
        <f t="shared" si="9"/>
        <v>0</v>
      </c>
      <c r="J36" s="45"/>
      <c r="K36" s="45"/>
      <c r="L36" s="45"/>
      <c r="M36" s="45"/>
      <c r="N36" s="33">
        <f t="shared" si="10"/>
        <v>0</v>
      </c>
      <c r="O36" s="45">
        <v>270</v>
      </c>
      <c r="P36" s="45">
        <v>30</v>
      </c>
      <c r="Q36" s="45"/>
      <c r="R36" s="45"/>
      <c r="S36" s="33">
        <f t="shared" si="11"/>
        <v>300</v>
      </c>
      <c r="T36" s="8"/>
      <c r="U36" s="9"/>
      <c r="V36" s="9"/>
      <c r="W36" s="9"/>
      <c r="X36" s="9"/>
    </row>
    <row r="37" spans="1:24" ht="135.75" customHeight="1">
      <c r="A37" s="46" t="s">
        <v>66</v>
      </c>
      <c r="B37" s="45" t="s">
        <v>39</v>
      </c>
      <c r="C37" s="33">
        <f t="shared" si="7"/>
        <v>1200</v>
      </c>
      <c r="D37" s="33">
        <f t="shared" si="8"/>
        <v>1200</v>
      </c>
      <c r="E37" s="45">
        <v>1080</v>
      </c>
      <c r="F37" s="45">
        <v>120</v>
      </c>
      <c r="G37" s="45"/>
      <c r="H37" s="45"/>
      <c r="I37" s="33">
        <f t="shared" si="9"/>
        <v>1200</v>
      </c>
      <c r="J37" s="45"/>
      <c r="K37" s="45"/>
      <c r="L37" s="45"/>
      <c r="M37" s="45"/>
      <c r="N37" s="33">
        <f t="shared" si="10"/>
        <v>0</v>
      </c>
      <c r="O37" s="45"/>
      <c r="P37" s="45"/>
      <c r="Q37" s="45"/>
      <c r="R37" s="45"/>
      <c r="S37" s="33">
        <f t="shared" si="11"/>
        <v>0</v>
      </c>
      <c r="T37" s="8"/>
      <c r="U37" s="9"/>
      <c r="V37" s="9"/>
      <c r="W37" s="9"/>
      <c r="X37" s="9"/>
    </row>
    <row r="38" spans="1:24" ht="274.5">
      <c r="A38" s="46" t="s">
        <v>68</v>
      </c>
      <c r="B38" s="45" t="s">
        <v>39</v>
      </c>
      <c r="C38" s="33">
        <f t="shared" si="7"/>
        <v>78</v>
      </c>
      <c r="D38" s="33">
        <f t="shared" si="8"/>
        <v>78</v>
      </c>
      <c r="E38" s="45">
        <v>70.2</v>
      </c>
      <c r="F38" s="45">
        <v>7.8</v>
      </c>
      <c r="G38" s="45"/>
      <c r="H38" s="45"/>
      <c r="I38" s="33">
        <f t="shared" si="9"/>
        <v>78</v>
      </c>
      <c r="J38" s="45"/>
      <c r="K38" s="45"/>
      <c r="L38" s="45"/>
      <c r="M38" s="45"/>
      <c r="N38" s="33">
        <f t="shared" si="10"/>
        <v>0</v>
      </c>
      <c r="O38" s="45"/>
      <c r="P38" s="45"/>
      <c r="Q38" s="45"/>
      <c r="R38" s="45"/>
      <c r="S38" s="33">
        <f t="shared" si="11"/>
        <v>0</v>
      </c>
      <c r="T38" s="8"/>
      <c r="U38" s="9"/>
      <c r="V38" s="9"/>
      <c r="W38" s="9"/>
      <c r="X38" s="9"/>
    </row>
    <row r="39" spans="1:24" ht="274.5">
      <c r="A39" s="46" t="s">
        <v>69</v>
      </c>
      <c r="B39" s="45" t="s">
        <v>39</v>
      </c>
      <c r="C39" s="33">
        <f t="shared" si="7"/>
        <v>50</v>
      </c>
      <c r="D39" s="33">
        <f t="shared" si="8"/>
        <v>50</v>
      </c>
      <c r="E39" s="45">
        <v>45</v>
      </c>
      <c r="F39" s="45">
        <v>5</v>
      </c>
      <c r="G39" s="45"/>
      <c r="H39" s="45"/>
      <c r="I39" s="33">
        <f t="shared" si="9"/>
        <v>50</v>
      </c>
      <c r="J39" s="45"/>
      <c r="K39" s="45"/>
      <c r="L39" s="45"/>
      <c r="M39" s="45"/>
      <c r="N39" s="33">
        <f t="shared" si="10"/>
        <v>0</v>
      </c>
      <c r="O39" s="45"/>
      <c r="P39" s="45"/>
      <c r="Q39" s="45"/>
      <c r="R39" s="45"/>
      <c r="S39" s="33">
        <f t="shared" si="11"/>
        <v>0</v>
      </c>
      <c r="T39" s="8"/>
      <c r="U39" s="9"/>
      <c r="V39" s="9"/>
      <c r="W39" s="9"/>
      <c r="X39" s="9"/>
    </row>
    <row r="40" spans="1:24" ht="131.25" customHeight="1">
      <c r="A40" s="46" t="s">
        <v>62</v>
      </c>
      <c r="B40" s="45" t="s">
        <v>39</v>
      </c>
      <c r="C40" s="33">
        <f t="shared" si="7"/>
        <v>921</v>
      </c>
      <c r="D40" s="33">
        <f t="shared" si="8"/>
        <v>921</v>
      </c>
      <c r="E40" s="45">
        <v>54</v>
      </c>
      <c r="F40" s="45">
        <v>6</v>
      </c>
      <c r="G40" s="45"/>
      <c r="H40" s="45"/>
      <c r="I40" s="33">
        <f t="shared" si="9"/>
        <v>60</v>
      </c>
      <c r="J40" s="45"/>
      <c r="K40" s="45"/>
      <c r="L40" s="45"/>
      <c r="M40" s="45"/>
      <c r="N40" s="33">
        <f t="shared" si="10"/>
        <v>0</v>
      </c>
      <c r="O40" s="45">
        <v>783</v>
      </c>
      <c r="P40" s="45">
        <v>78</v>
      </c>
      <c r="Q40" s="45"/>
      <c r="R40" s="45"/>
      <c r="S40" s="33">
        <f t="shared" si="11"/>
        <v>861</v>
      </c>
      <c r="T40" s="8"/>
      <c r="U40" s="9"/>
      <c r="V40" s="9"/>
      <c r="W40" s="9"/>
      <c r="X40" s="9"/>
    </row>
    <row r="41" spans="1:24" ht="183">
      <c r="A41" s="46" t="s">
        <v>47</v>
      </c>
      <c r="B41" s="45" t="s">
        <v>39</v>
      </c>
      <c r="C41" s="33">
        <f t="shared" si="7"/>
        <v>200</v>
      </c>
      <c r="D41" s="33">
        <f t="shared" si="8"/>
        <v>200</v>
      </c>
      <c r="E41" s="45">
        <v>180</v>
      </c>
      <c r="F41" s="45">
        <v>20</v>
      </c>
      <c r="G41" s="45"/>
      <c r="H41" s="45"/>
      <c r="I41" s="33">
        <f t="shared" si="9"/>
        <v>200</v>
      </c>
      <c r="J41" s="45"/>
      <c r="K41" s="45"/>
      <c r="L41" s="45"/>
      <c r="M41" s="45"/>
      <c r="N41" s="33">
        <f t="shared" si="10"/>
        <v>0</v>
      </c>
      <c r="O41" s="45"/>
      <c r="P41" s="45"/>
      <c r="Q41" s="45"/>
      <c r="R41" s="45"/>
      <c r="S41" s="33">
        <f t="shared" si="11"/>
        <v>0</v>
      </c>
      <c r="T41" s="8"/>
      <c r="U41" s="9"/>
      <c r="V41" s="9"/>
      <c r="W41" s="9"/>
      <c r="X41" s="9"/>
    </row>
    <row r="42" spans="1:24" ht="208.5" customHeight="1">
      <c r="A42" s="46" t="s">
        <v>63</v>
      </c>
      <c r="B42" s="45" t="s">
        <v>39</v>
      </c>
      <c r="C42" s="33">
        <f t="shared" si="7"/>
        <v>300</v>
      </c>
      <c r="D42" s="33">
        <f t="shared" si="8"/>
        <v>300</v>
      </c>
      <c r="E42" s="45">
        <v>270</v>
      </c>
      <c r="F42" s="45">
        <v>30</v>
      </c>
      <c r="G42" s="45"/>
      <c r="H42" s="45"/>
      <c r="I42" s="33">
        <f t="shared" si="9"/>
        <v>300</v>
      </c>
      <c r="J42" s="45"/>
      <c r="K42" s="45"/>
      <c r="L42" s="45"/>
      <c r="M42" s="45"/>
      <c r="N42" s="33">
        <f t="shared" si="10"/>
        <v>0</v>
      </c>
      <c r="O42" s="45"/>
      <c r="P42" s="45"/>
      <c r="Q42" s="45"/>
      <c r="R42" s="45"/>
      <c r="S42" s="33">
        <f t="shared" si="11"/>
        <v>0</v>
      </c>
      <c r="T42" s="9"/>
      <c r="U42" s="9"/>
      <c r="V42" s="9"/>
      <c r="W42" s="9"/>
      <c r="X42" s="9"/>
    </row>
    <row r="43" spans="1:24" ht="367.5" customHeight="1">
      <c r="A43" s="28" t="s">
        <v>5</v>
      </c>
      <c r="B43" s="33" t="s">
        <v>39</v>
      </c>
      <c r="C43" s="33">
        <f aca="true" t="shared" si="12" ref="C43:S43">C44+C45+C46+C47+C48+C49+C50</f>
        <v>11842</v>
      </c>
      <c r="D43" s="33">
        <f t="shared" si="12"/>
        <v>11842</v>
      </c>
      <c r="E43" s="33">
        <f t="shared" si="12"/>
        <v>1861</v>
      </c>
      <c r="F43" s="33">
        <f t="shared" si="12"/>
        <v>628</v>
      </c>
      <c r="G43" s="33">
        <f t="shared" si="12"/>
        <v>1379</v>
      </c>
      <c r="H43" s="33">
        <f t="shared" si="12"/>
        <v>0</v>
      </c>
      <c r="I43" s="33">
        <f t="shared" si="12"/>
        <v>3868</v>
      </c>
      <c r="J43" s="33">
        <f t="shared" si="12"/>
        <v>1861</v>
      </c>
      <c r="K43" s="33">
        <f t="shared" si="12"/>
        <v>266</v>
      </c>
      <c r="L43" s="33">
        <f t="shared" si="12"/>
        <v>531</v>
      </c>
      <c r="M43" s="33">
        <f t="shared" si="12"/>
        <v>0</v>
      </c>
      <c r="N43" s="33">
        <f t="shared" si="12"/>
        <v>2658</v>
      </c>
      <c r="O43" s="33">
        <f t="shared" si="12"/>
        <v>3722</v>
      </c>
      <c r="P43" s="33">
        <f t="shared" si="12"/>
        <v>532</v>
      </c>
      <c r="Q43" s="33">
        <f t="shared" si="12"/>
        <v>1062</v>
      </c>
      <c r="R43" s="33">
        <f t="shared" si="12"/>
        <v>0</v>
      </c>
      <c r="S43" s="33">
        <f t="shared" si="12"/>
        <v>5316</v>
      </c>
      <c r="T43" s="9"/>
      <c r="U43" s="9"/>
      <c r="V43" s="9"/>
      <c r="W43" s="9"/>
      <c r="X43" s="9"/>
    </row>
    <row r="44" spans="1:24" ht="189.75" customHeight="1">
      <c r="A44" s="46" t="s">
        <v>81</v>
      </c>
      <c r="B44" s="45" t="s">
        <v>39</v>
      </c>
      <c r="C44" s="33">
        <f>I44+N44+S44</f>
        <v>350</v>
      </c>
      <c r="D44" s="33">
        <v>350</v>
      </c>
      <c r="E44" s="45"/>
      <c r="F44" s="45">
        <v>70</v>
      </c>
      <c r="G44" s="45">
        <v>280</v>
      </c>
      <c r="H44" s="45"/>
      <c r="I44" s="33">
        <f>E44+F44+G44+H44</f>
        <v>350</v>
      </c>
      <c r="J44" s="45"/>
      <c r="K44" s="45"/>
      <c r="L44" s="45"/>
      <c r="M44" s="45"/>
      <c r="N44" s="33">
        <f>J44+K44+L44+M44</f>
        <v>0</v>
      </c>
      <c r="O44" s="45"/>
      <c r="P44" s="45"/>
      <c r="Q44" s="45"/>
      <c r="R44" s="45"/>
      <c r="S44" s="33">
        <f>O44+P44+Q44+R44</f>
        <v>0</v>
      </c>
      <c r="T44" s="9"/>
      <c r="U44" s="9"/>
      <c r="V44" s="9"/>
      <c r="W44" s="9"/>
      <c r="X44" s="9"/>
    </row>
    <row r="45" spans="1:24" ht="176.25" customHeight="1">
      <c r="A45" s="46" t="s">
        <v>11</v>
      </c>
      <c r="B45" s="45" t="s">
        <v>39</v>
      </c>
      <c r="C45" s="33">
        <f aca="true" t="shared" si="13" ref="C45:C50">I45+N45+S45</f>
        <v>250</v>
      </c>
      <c r="D45" s="33">
        <v>250</v>
      </c>
      <c r="E45" s="45"/>
      <c r="F45" s="45">
        <v>50</v>
      </c>
      <c r="G45" s="45">
        <v>200</v>
      </c>
      <c r="H45" s="45"/>
      <c r="I45" s="33">
        <f aca="true" t="shared" si="14" ref="I45:I50">E45+F45+G45+H45</f>
        <v>250</v>
      </c>
      <c r="J45" s="45"/>
      <c r="K45" s="45"/>
      <c r="L45" s="45"/>
      <c r="M45" s="45"/>
      <c r="N45" s="33">
        <f aca="true" t="shared" si="15" ref="N45:N50">J45+K45+L45+M45</f>
        <v>0</v>
      </c>
      <c r="O45" s="45"/>
      <c r="P45" s="45"/>
      <c r="Q45" s="45"/>
      <c r="R45" s="45"/>
      <c r="S45" s="33">
        <f aca="true" t="shared" si="16" ref="S45:S50">O45+P45+Q45+R45</f>
        <v>0</v>
      </c>
      <c r="T45" s="9"/>
      <c r="U45" s="9"/>
      <c r="V45" s="9"/>
      <c r="W45" s="9"/>
      <c r="X45" s="9"/>
    </row>
    <row r="46" spans="1:24" ht="183">
      <c r="A46" s="46" t="s">
        <v>13</v>
      </c>
      <c r="B46" s="45" t="s">
        <v>39</v>
      </c>
      <c r="C46" s="33">
        <f t="shared" si="13"/>
        <v>100</v>
      </c>
      <c r="D46" s="33">
        <v>100</v>
      </c>
      <c r="E46" s="45"/>
      <c r="F46" s="45">
        <v>100</v>
      </c>
      <c r="G46" s="45"/>
      <c r="H46" s="45"/>
      <c r="I46" s="33">
        <f t="shared" si="14"/>
        <v>100</v>
      </c>
      <c r="J46" s="45"/>
      <c r="K46" s="45"/>
      <c r="L46" s="45"/>
      <c r="M46" s="45"/>
      <c r="N46" s="33">
        <f t="shared" si="15"/>
        <v>0</v>
      </c>
      <c r="O46" s="45"/>
      <c r="P46" s="45"/>
      <c r="Q46" s="45"/>
      <c r="R46" s="45"/>
      <c r="S46" s="33">
        <f t="shared" si="16"/>
        <v>0</v>
      </c>
      <c r="T46" s="9"/>
      <c r="U46" s="9"/>
      <c r="V46" s="9"/>
      <c r="W46" s="9"/>
      <c r="X46" s="9"/>
    </row>
    <row r="47" spans="1:24" ht="113.25" customHeight="1">
      <c r="A47" s="46" t="s">
        <v>70</v>
      </c>
      <c r="B47" s="45" t="s">
        <v>39</v>
      </c>
      <c r="C47" s="33">
        <f t="shared" si="13"/>
        <v>50</v>
      </c>
      <c r="D47" s="33">
        <v>50</v>
      </c>
      <c r="E47" s="45"/>
      <c r="F47" s="45">
        <v>50</v>
      </c>
      <c r="G47" s="45"/>
      <c r="H47" s="45"/>
      <c r="I47" s="33">
        <f t="shared" si="14"/>
        <v>50</v>
      </c>
      <c r="J47" s="45"/>
      <c r="K47" s="45"/>
      <c r="L47" s="45"/>
      <c r="M47" s="45"/>
      <c r="N47" s="33">
        <f t="shared" si="15"/>
        <v>0</v>
      </c>
      <c r="O47" s="45"/>
      <c r="P47" s="45"/>
      <c r="Q47" s="45"/>
      <c r="R47" s="45"/>
      <c r="S47" s="33">
        <f t="shared" si="16"/>
        <v>0</v>
      </c>
      <c r="T47" s="9"/>
      <c r="U47" s="9"/>
      <c r="V47" s="9"/>
      <c r="W47" s="9"/>
      <c r="X47" s="9"/>
    </row>
    <row r="48" spans="1:24" ht="183">
      <c r="A48" s="46" t="s">
        <v>10</v>
      </c>
      <c r="B48" s="45" t="s">
        <v>39</v>
      </c>
      <c r="C48" s="33">
        <f t="shared" si="13"/>
        <v>2500</v>
      </c>
      <c r="D48" s="33">
        <v>2500</v>
      </c>
      <c r="E48" s="45">
        <v>437</v>
      </c>
      <c r="F48" s="45">
        <v>63</v>
      </c>
      <c r="G48" s="45">
        <v>125</v>
      </c>
      <c r="H48" s="45"/>
      <c r="I48" s="33">
        <f t="shared" si="14"/>
        <v>625</v>
      </c>
      <c r="J48" s="45">
        <v>437</v>
      </c>
      <c r="K48" s="45">
        <v>63</v>
      </c>
      <c r="L48" s="45">
        <v>125</v>
      </c>
      <c r="M48" s="45"/>
      <c r="N48" s="33">
        <f t="shared" si="15"/>
        <v>625</v>
      </c>
      <c r="O48" s="45">
        <v>874</v>
      </c>
      <c r="P48" s="45">
        <v>126</v>
      </c>
      <c r="Q48" s="45">
        <v>250</v>
      </c>
      <c r="R48" s="45"/>
      <c r="S48" s="33">
        <f t="shared" si="16"/>
        <v>1250</v>
      </c>
      <c r="T48" s="9"/>
      <c r="U48" s="9"/>
      <c r="V48" s="9"/>
      <c r="W48" s="9"/>
      <c r="X48" s="9"/>
    </row>
    <row r="49" spans="1:24" ht="183">
      <c r="A49" s="46" t="s">
        <v>82</v>
      </c>
      <c r="B49" s="45" t="s">
        <v>39</v>
      </c>
      <c r="C49" s="33">
        <f t="shared" si="13"/>
        <v>460</v>
      </c>
      <c r="D49" s="33">
        <v>460</v>
      </c>
      <c r="E49" s="45"/>
      <c r="F49" s="45">
        <v>92</v>
      </c>
      <c r="G49" s="45">
        <v>368</v>
      </c>
      <c r="H49" s="45"/>
      <c r="I49" s="33">
        <f t="shared" si="14"/>
        <v>460</v>
      </c>
      <c r="J49" s="45"/>
      <c r="K49" s="45"/>
      <c r="L49" s="45"/>
      <c r="M49" s="45"/>
      <c r="N49" s="33">
        <f t="shared" si="15"/>
        <v>0</v>
      </c>
      <c r="O49" s="45"/>
      <c r="P49" s="45"/>
      <c r="Q49" s="45"/>
      <c r="R49" s="45"/>
      <c r="S49" s="33">
        <f t="shared" si="16"/>
        <v>0</v>
      </c>
      <c r="T49" s="9"/>
      <c r="U49" s="9"/>
      <c r="V49" s="9"/>
      <c r="W49" s="9"/>
      <c r="X49" s="9"/>
    </row>
    <row r="50" spans="1:24" ht="199.5" customHeight="1">
      <c r="A50" s="46" t="s">
        <v>6</v>
      </c>
      <c r="B50" s="45" t="s">
        <v>39</v>
      </c>
      <c r="C50" s="33">
        <f t="shared" si="13"/>
        <v>8132</v>
      </c>
      <c r="D50" s="33">
        <v>8132</v>
      </c>
      <c r="E50" s="45">
        <v>1424</v>
      </c>
      <c r="F50" s="45">
        <v>203</v>
      </c>
      <c r="G50" s="45">
        <v>406</v>
      </c>
      <c r="H50" s="45"/>
      <c r="I50" s="33">
        <f t="shared" si="14"/>
        <v>2033</v>
      </c>
      <c r="J50" s="45">
        <v>1424</v>
      </c>
      <c r="K50" s="45">
        <v>203</v>
      </c>
      <c r="L50" s="45">
        <v>406</v>
      </c>
      <c r="M50" s="45"/>
      <c r="N50" s="33">
        <f t="shared" si="15"/>
        <v>2033</v>
      </c>
      <c r="O50" s="45">
        <v>2848</v>
      </c>
      <c r="P50" s="45">
        <v>406</v>
      </c>
      <c r="Q50" s="45">
        <v>812</v>
      </c>
      <c r="R50" s="45"/>
      <c r="S50" s="33">
        <f t="shared" si="16"/>
        <v>4066</v>
      </c>
      <c r="T50" s="9"/>
      <c r="U50" s="9"/>
      <c r="V50" s="9"/>
      <c r="W50" s="9"/>
      <c r="X50" s="9"/>
    </row>
    <row r="51" spans="1:24" s="2" customFormat="1" ht="90">
      <c r="A51" s="28" t="s">
        <v>51</v>
      </c>
      <c r="B51" s="33" t="s">
        <v>39</v>
      </c>
      <c r="C51" s="33">
        <f>C54+C53+C52</f>
        <v>20000</v>
      </c>
      <c r="D51" s="33">
        <f aca="true" t="shared" si="17" ref="D51:R51">D54+D53+D52</f>
        <v>20000</v>
      </c>
      <c r="E51" s="33">
        <f t="shared" si="17"/>
        <v>3500</v>
      </c>
      <c r="F51" s="33">
        <f t="shared" si="17"/>
        <v>500</v>
      </c>
      <c r="G51" s="33">
        <f t="shared" si="17"/>
        <v>1000</v>
      </c>
      <c r="H51" s="33">
        <f t="shared" si="17"/>
        <v>0</v>
      </c>
      <c r="I51" s="33">
        <f>I54+I53+I52</f>
        <v>5000</v>
      </c>
      <c r="J51" s="33">
        <f t="shared" si="17"/>
        <v>3500</v>
      </c>
      <c r="K51" s="33">
        <f t="shared" si="17"/>
        <v>500</v>
      </c>
      <c r="L51" s="33">
        <f t="shared" si="17"/>
        <v>1000</v>
      </c>
      <c r="M51" s="33">
        <f t="shared" si="17"/>
        <v>0</v>
      </c>
      <c r="N51" s="33">
        <f>N54+N53+N52</f>
        <v>5000</v>
      </c>
      <c r="O51" s="33">
        <f t="shared" si="17"/>
        <v>5250</v>
      </c>
      <c r="P51" s="33">
        <f t="shared" si="17"/>
        <v>750</v>
      </c>
      <c r="Q51" s="33">
        <f t="shared" si="17"/>
        <v>1500</v>
      </c>
      <c r="R51" s="33">
        <f t="shared" si="17"/>
        <v>0</v>
      </c>
      <c r="S51" s="33">
        <f>S54+S53+S52</f>
        <v>7500</v>
      </c>
      <c r="T51" s="13"/>
      <c r="U51" s="13"/>
      <c r="V51" s="13"/>
      <c r="W51" s="13"/>
      <c r="X51" s="13"/>
    </row>
    <row r="52" spans="1:24" s="2" customFormat="1" ht="206.25" customHeight="1">
      <c r="A52" s="46" t="str">
        <f>'[1]Лист3'!A67</f>
        <v>Капітальний ремонт доріг загального користування</v>
      </c>
      <c r="B52" s="45" t="s">
        <v>39</v>
      </c>
      <c r="C52" s="33">
        <v>7000</v>
      </c>
      <c r="D52" s="33">
        <f>C52</f>
        <v>7000</v>
      </c>
      <c r="E52" s="45">
        <v>1225</v>
      </c>
      <c r="F52" s="45">
        <v>175</v>
      </c>
      <c r="G52" s="45">
        <v>350</v>
      </c>
      <c r="H52" s="45"/>
      <c r="I52" s="33">
        <f>F52+G52+E52+H52</f>
        <v>1750</v>
      </c>
      <c r="J52" s="45">
        <v>1225</v>
      </c>
      <c r="K52" s="45">
        <v>175</v>
      </c>
      <c r="L52" s="45">
        <v>350</v>
      </c>
      <c r="M52" s="45"/>
      <c r="N52" s="33">
        <f>J52+K52+L52</f>
        <v>1750</v>
      </c>
      <c r="O52" s="45">
        <v>2450</v>
      </c>
      <c r="P52" s="45">
        <v>350</v>
      </c>
      <c r="Q52" s="45">
        <v>700</v>
      </c>
      <c r="R52" s="45"/>
      <c r="S52" s="33">
        <f>O52+P52+Q52+R52</f>
        <v>3500</v>
      </c>
      <c r="T52" s="13"/>
      <c r="U52" s="13"/>
      <c r="V52" s="13"/>
      <c r="W52" s="13"/>
      <c r="X52" s="13"/>
    </row>
    <row r="53" spans="1:24" ht="201.75" customHeight="1">
      <c r="A53" s="46" t="str">
        <f>'[1]Лист3'!A68</f>
        <v>Капітальний ремонт доріг комунальної власності</v>
      </c>
      <c r="B53" s="45" t="s">
        <v>39</v>
      </c>
      <c r="C53" s="33">
        <v>3000</v>
      </c>
      <c r="D53" s="33">
        <f aca="true" t="shared" si="18" ref="D53:D59">C53</f>
        <v>3000</v>
      </c>
      <c r="E53" s="45">
        <v>525</v>
      </c>
      <c r="F53" s="45">
        <v>75</v>
      </c>
      <c r="G53" s="45">
        <v>150</v>
      </c>
      <c r="H53" s="45"/>
      <c r="I53" s="33">
        <f>F53+G53+E53+H53</f>
        <v>750</v>
      </c>
      <c r="J53" s="45">
        <v>525</v>
      </c>
      <c r="K53" s="45">
        <v>75</v>
      </c>
      <c r="L53" s="45">
        <v>150</v>
      </c>
      <c r="M53" s="45"/>
      <c r="N53" s="33">
        <f>J53+K53+L53+M53</f>
        <v>750</v>
      </c>
      <c r="O53" s="45">
        <v>1050</v>
      </c>
      <c r="P53" s="45">
        <v>150</v>
      </c>
      <c r="Q53" s="45">
        <v>300</v>
      </c>
      <c r="R53" s="45"/>
      <c r="S53" s="33">
        <f>O53+P53+Q53+R53</f>
        <v>1500</v>
      </c>
      <c r="T53" s="9"/>
      <c r="U53" s="9"/>
      <c r="V53" s="9"/>
      <c r="W53" s="9"/>
      <c r="X53" s="9"/>
    </row>
    <row r="54" spans="1:24" ht="183">
      <c r="A54" s="46" t="s">
        <v>25</v>
      </c>
      <c r="B54" s="45" t="s">
        <v>39</v>
      </c>
      <c r="C54" s="33">
        <v>10000</v>
      </c>
      <c r="D54" s="33">
        <f t="shared" si="18"/>
        <v>10000</v>
      </c>
      <c r="E54" s="45">
        <v>1750</v>
      </c>
      <c r="F54" s="45">
        <v>250</v>
      </c>
      <c r="G54" s="45">
        <v>500</v>
      </c>
      <c r="H54" s="45"/>
      <c r="I54" s="33">
        <f>F54+G54+E54+H54</f>
        <v>2500</v>
      </c>
      <c r="J54" s="45">
        <v>1750</v>
      </c>
      <c r="K54" s="45">
        <v>250</v>
      </c>
      <c r="L54" s="45">
        <v>500</v>
      </c>
      <c r="M54" s="45"/>
      <c r="N54" s="33">
        <f>J54+K54+L54+M54</f>
        <v>2500</v>
      </c>
      <c r="O54" s="45">
        <v>1750</v>
      </c>
      <c r="P54" s="45">
        <v>250</v>
      </c>
      <c r="Q54" s="45">
        <v>500</v>
      </c>
      <c r="R54" s="45"/>
      <c r="S54" s="33">
        <f>O54+P54+Q54+R54</f>
        <v>2500</v>
      </c>
      <c r="T54" s="9"/>
      <c r="U54" s="9"/>
      <c r="V54" s="9"/>
      <c r="W54" s="9"/>
      <c r="X54" s="9"/>
    </row>
    <row r="55" spans="1:24" ht="204" customHeight="1">
      <c r="A55" s="28" t="s">
        <v>52</v>
      </c>
      <c r="B55" s="33" t="s">
        <v>39</v>
      </c>
      <c r="C55" s="33">
        <f aca="true" t="shared" si="19" ref="C55:S55">C56+C57+C58+C59</f>
        <v>5042</v>
      </c>
      <c r="D55" s="33">
        <f t="shared" si="19"/>
        <v>5042</v>
      </c>
      <c r="E55" s="33">
        <f t="shared" si="19"/>
        <v>875</v>
      </c>
      <c r="F55" s="33">
        <f t="shared" si="19"/>
        <v>233</v>
      </c>
      <c r="G55" s="33">
        <f t="shared" si="19"/>
        <v>684</v>
      </c>
      <c r="H55" s="33">
        <f t="shared" si="19"/>
        <v>0</v>
      </c>
      <c r="I55" s="33">
        <f t="shared" si="19"/>
        <v>1792</v>
      </c>
      <c r="J55" s="33">
        <f t="shared" si="19"/>
        <v>875</v>
      </c>
      <c r="K55" s="33">
        <f t="shared" si="19"/>
        <v>175</v>
      </c>
      <c r="L55" s="33">
        <f t="shared" si="19"/>
        <v>450</v>
      </c>
      <c r="M55" s="33">
        <f t="shared" si="19"/>
        <v>0</v>
      </c>
      <c r="N55" s="33">
        <f t="shared" si="19"/>
        <v>1500</v>
      </c>
      <c r="O55" s="33">
        <f t="shared" si="19"/>
        <v>1050</v>
      </c>
      <c r="P55" s="33">
        <f t="shared" si="19"/>
        <v>200</v>
      </c>
      <c r="Q55" s="33">
        <f t="shared" si="19"/>
        <v>500</v>
      </c>
      <c r="R55" s="33">
        <f t="shared" si="19"/>
        <v>0</v>
      </c>
      <c r="S55" s="33">
        <f t="shared" si="19"/>
        <v>1750</v>
      </c>
      <c r="T55" s="9"/>
      <c r="U55" s="9"/>
      <c r="V55" s="9"/>
      <c r="W55" s="9"/>
      <c r="X55" s="9"/>
    </row>
    <row r="56" spans="1:24" ht="91.5">
      <c r="A56" s="46" t="s">
        <v>7</v>
      </c>
      <c r="B56" s="45" t="s">
        <v>39</v>
      </c>
      <c r="C56" s="33">
        <f>I56+N56+S56</f>
        <v>750</v>
      </c>
      <c r="D56" s="33">
        <f t="shared" si="18"/>
        <v>750</v>
      </c>
      <c r="E56" s="45"/>
      <c r="F56" s="45">
        <v>50</v>
      </c>
      <c r="G56" s="45">
        <v>200</v>
      </c>
      <c r="H56" s="45"/>
      <c r="I56" s="33">
        <f>F56+G56+E56+H56</f>
        <v>250</v>
      </c>
      <c r="J56" s="45"/>
      <c r="K56" s="45">
        <v>50</v>
      </c>
      <c r="L56" s="45">
        <v>200</v>
      </c>
      <c r="M56" s="45"/>
      <c r="N56" s="33">
        <f>J56+K56+L56+M56</f>
        <v>250</v>
      </c>
      <c r="O56" s="45"/>
      <c r="P56" s="45">
        <v>50</v>
      </c>
      <c r="Q56" s="45">
        <v>200</v>
      </c>
      <c r="R56" s="45"/>
      <c r="S56" s="33">
        <f>O56+P56+Q56+R56</f>
        <v>250</v>
      </c>
      <c r="T56" s="9"/>
      <c r="U56" s="9"/>
      <c r="V56" s="9"/>
      <c r="W56" s="9"/>
      <c r="X56" s="9"/>
    </row>
    <row r="57" spans="1:24" ht="91.5">
      <c r="A57" s="46" t="s">
        <v>9</v>
      </c>
      <c r="B57" s="45" t="s">
        <v>39</v>
      </c>
      <c r="C57" s="33">
        <f>I57+N57+S57</f>
        <v>3000</v>
      </c>
      <c r="D57" s="33">
        <f t="shared" si="18"/>
        <v>3000</v>
      </c>
      <c r="E57" s="45">
        <v>525</v>
      </c>
      <c r="F57" s="45">
        <v>75</v>
      </c>
      <c r="G57" s="45">
        <v>150</v>
      </c>
      <c r="H57" s="45"/>
      <c r="I57" s="33">
        <f>F57+G57+E57+H57</f>
        <v>750</v>
      </c>
      <c r="J57" s="45">
        <v>525</v>
      </c>
      <c r="K57" s="45">
        <v>75</v>
      </c>
      <c r="L57" s="45">
        <v>150</v>
      </c>
      <c r="M57" s="45"/>
      <c r="N57" s="33">
        <f>J57+K57+L57+M57</f>
        <v>750</v>
      </c>
      <c r="O57" s="45">
        <v>1050</v>
      </c>
      <c r="P57" s="45">
        <v>150</v>
      </c>
      <c r="Q57" s="45">
        <v>300</v>
      </c>
      <c r="R57" s="45"/>
      <c r="S57" s="33">
        <f>O57+P57+Q57+R57</f>
        <v>1500</v>
      </c>
      <c r="T57" s="9"/>
      <c r="U57" s="9"/>
      <c r="V57" s="9"/>
      <c r="W57" s="9"/>
      <c r="X57" s="9"/>
    </row>
    <row r="58" spans="1:24" ht="91.5">
      <c r="A58" s="46" t="s">
        <v>8</v>
      </c>
      <c r="B58" s="45" t="s">
        <v>39</v>
      </c>
      <c r="C58" s="33">
        <f>I58+N58+S58</f>
        <v>1000</v>
      </c>
      <c r="D58" s="33">
        <f t="shared" si="18"/>
        <v>1000</v>
      </c>
      <c r="E58" s="45">
        <v>350</v>
      </c>
      <c r="F58" s="45">
        <v>50</v>
      </c>
      <c r="G58" s="45">
        <v>100</v>
      </c>
      <c r="H58" s="45"/>
      <c r="I58" s="33">
        <f>F58+G58+E58+H58</f>
        <v>500</v>
      </c>
      <c r="J58" s="45">
        <v>350</v>
      </c>
      <c r="K58" s="45">
        <v>50</v>
      </c>
      <c r="L58" s="45">
        <v>100</v>
      </c>
      <c r="M58" s="45"/>
      <c r="N58" s="33">
        <f>J58+K58+L58+M58</f>
        <v>500</v>
      </c>
      <c r="O58" s="45"/>
      <c r="P58" s="45"/>
      <c r="Q58" s="45"/>
      <c r="R58" s="45"/>
      <c r="S58" s="33">
        <f>O58+P58+Q58+R58</f>
        <v>0</v>
      </c>
      <c r="T58" s="9"/>
      <c r="U58" s="9"/>
      <c r="V58" s="9"/>
      <c r="W58" s="9"/>
      <c r="X58" s="9"/>
    </row>
    <row r="59" spans="1:24" ht="91.5">
      <c r="A59" s="46" t="s">
        <v>49</v>
      </c>
      <c r="B59" s="45" t="s">
        <v>39</v>
      </c>
      <c r="C59" s="33">
        <f>I59+N59+S59</f>
        <v>292</v>
      </c>
      <c r="D59" s="33">
        <f t="shared" si="18"/>
        <v>292</v>
      </c>
      <c r="E59" s="45"/>
      <c r="F59" s="45">
        <v>58</v>
      </c>
      <c r="G59" s="45">
        <v>234</v>
      </c>
      <c r="H59" s="45"/>
      <c r="I59" s="33">
        <f>F59+G59+E59+H59</f>
        <v>292</v>
      </c>
      <c r="J59" s="45"/>
      <c r="K59" s="45"/>
      <c r="L59" s="45"/>
      <c r="M59" s="45"/>
      <c r="N59" s="33">
        <f>J59+K59+L59+M59</f>
        <v>0</v>
      </c>
      <c r="O59" s="45"/>
      <c r="P59" s="45"/>
      <c r="Q59" s="45"/>
      <c r="R59" s="45"/>
      <c r="S59" s="33">
        <f>O59+P59+Q59+R59</f>
        <v>0</v>
      </c>
      <c r="T59" s="9"/>
      <c r="U59" s="9"/>
      <c r="V59" s="9"/>
      <c r="W59" s="9"/>
      <c r="X59" s="9"/>
    </row>
    <row r="60" spans="1:24" ht="54.75" customHeight="1">
      <c r="A60" s="47" t="s">
        <v>53</v>
      </c>
      <c r="B60" s="48" t="s">
        <v>39</v>
      </c>
      <c r="C60" s="48">
        <f>C62</f>
        <v>67700</v>
      </c>
      <c r="D60" s="48">
        <f aca="true" t="shared" si="20" ref="D60:S60">D62</f>
        <v>67700</v>
      </c>
      <c r="E60" s="48">
        <f t="shared" si="20"/>
        <v>15232</v>
      </c>
      <c r="F60" s="48">
        <f t="shared" si="20"/>
        <v>0</v>
      </c>
      <c r="G60" s="48">
        <f t="shared" si="20"/>
        <v>1693</v>
      </c>
      <c r="H60" s="48">
        <f t="shared" si="20"/>
        <v>0</v>
      </c>
      <c r="I60" s="48">
        <f t="shared" si="20"/>
        <v>16925</v>
      </c>
      <c r="J60" s="48">
        <f t="shared" si="20"/>
        <v>15232</v>
      </c>
      <c r="K60" s="48">
        <f t="shared" si="20"/>
        <v>0</v>
      </c>
      <c r="L60" s="48">
        <f t="shared" si="20"/>
        <v>1693</v>
      </c>
      <c r="M60" s="48">
        <f t="shared" si="20"/>
        <v>0</v>
      </c>
      <c r="N60" s="48">
        <f t="shared" si="20"/>
        <v>16925</v>
      </c>
      <c r="O60" s="48">
        <f t="shared" si="20"/>
        <v>30464</v>
      </c>
      <c r="P60" s="48">
        <f t="shared" si="20"/>
        <v>0</v>
      </c>
      <c r="Q60" s="48">
        <f t="shared" si="20"/>
        <v>3386</v>
      </c>
      <c r="R60" s="48">
        <f t="shared" si="20"/>
        <v>0</v>
      </c>
      <c r="S60" s="48">
        <f t="shared" si="20"/>
        <v>33850</v>
      </c>
      <c r="T60" s="9"/>
      <c r="U60" s="9"/>
      <c r="V60" s="9"/>
      <c r="W60" s="9"/>
      <c r="X60" s="9"/>
    </row>
    <row r="61" spans="1:24" s="2" customFormat="1" ht="325.5" customHeight="1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13"/>
      <c r="U61" s="13"/>
      <c r="V61" s="13"/>
      <c r="W61" s="13"/>
      <c r="X61" s="13"/>
    </row>
    <row r="62" spans="1:24" ht="408" customHeight="1">
      <c r="A62" s="51" t="s">
        <v>50</v>
      </c>
      <c r="B62" s="45" t="s">
        <v>39</v>
      </c>
      <c r="C62" s="33">
        <f>I62+N62+S62</f>
        <v>67700</v>
      </c>
      <c r="D62" s="33">
        <f>'[1]Лист3'!D75</f>
        <v>67700</v>
      </c>
      <c r="E62" s="45">
        <v>15232</v>
      </c>
      <c r="F62" s="45"/>
      <c r="G62" s="45">
        <v>1693</v>
      </c>
      <c r="H62" s="45"/>
      <c r="I62" s="33">
        <f>F62+G62+E62</f>
        <v>16925</v>
      </c>
      <c r="J62" s="45">
        <v>15232</v>
      </c>
      <c r="K62" s="45"/>
      <c r="L62" s="45">
        <v>1693</v>
      </c>
      <c r="M62" s="45"/>
      <c r="N62" s="33">
        <f>J62+K62+L62</f>
        <v>16925</v>
      </c>
      <c r="O62" s="45">
        <v>30464</v>
      </c>
      <c r="P62" s="45"/>
      <c r="Q62" s="45">
        <v>3386</v>
      </c>
      <c r="R62" s="45"/>
      <c r="S62" s="33">
        <f>O62+P62+Q62+R62</f>
        <v>33850</v>
      </c>
      <c r="T62" s="9"/>
      <c r="U62" s="9"/>
      <c r="V62" s="9"/>
      <c r="W62" s="9"/>
      <c r="X62" s="9"/>
    </row>
    <row r="63" spans="1:24" ht="366" customHeight="1">
      <c r="A63" s="52" t="s">
        <v>71</v>
      </c>
      <c r="B63" s="33" t="s">
        <v>39</v>
      </c>
      <c r="C63" s="33">
        <f>I63+N63+S63</f>
        <v>2712</v>
      </c>
      <c r="D63" s="33">
        <f>C63</f>
        <v>2712</v>
      </c>
      <c r="E63" s="33">
        <v>543</v>
      </c>
      <c r="F63" s="33"/>
      <c r="G63" s="33">
        <v>135</v>
      </c>
      <c r="H63" s="33"/>
      <c r="I63" s="33">
        <f>H63+G63+F63+E63</f>
        <v>678</v>
      </c>
      <c r="J63" s="33">
        <v>543</v>
      </c>
      <c r="K63" s="33"/>
      <c r="L63" s="33">
        <v>135</v>
      </c>
      <c r="M63" s="33"/>
      <c r="N63" s="33">
        <f>L63+K63+J63+M63</f>
        <v>678</v>
      </c>
      <c r="O63" s="33">
        <v>1086</v>
      </c>
      <c r="P63" s="33"/>
      <c r="Q63" s="33">
        <v>270</v>
      </c>
      <c r="R63" s="33"/>
      <c r="S63" s="33">
        <f>O63+Q63+P63+R63</f>
        <v>1356</v>
      </c>
      <c r="T63" s="9"/>
      <c r="U63" s="9"/>
      <c r="V63" s="9"/>
      <c r="W63" s="9"/>
      <c r="X63" s="9"/>
    </row>
    <row r="64" spans="1:24" ht="66" customHeight="1">
      <c r="A64" s="28" t="s">
        <v>54</v>
      </c>
      <c r="B64" s="53"/>
      <c r="C64" s="54">
        <f>C66+C67+C68+C69+C70+C71+C72</f>
        <v>6900</v>
      </c>
      <c r="D64" s="54">
        <f aca="true" t="shared" si="21" ref="D64:S64">D66+D67+D68+D69+D70+D71+D72</f>
        <v>6900</v>
      </c>
      <c r="E64" s="54">
        <f t="shared" si="21"/>
        <v>0</v>
      </c>
      <c r="F64" s="54">
        <f t="shared" si="21"/>
        <v>400</v>
      </c>
      <c r="G64" s="54">
        <f t="shared" si="21"/>
        <v>1900</v>
      </c>
      <c r="H64" s="54">
        <f t="shared" si="21"/>
        <v>0</v>
      </c>
      <c r="I64" s="54">
        <f t="shared" si="21"/>
        <v>2300</v>
      </c>
      <c r="J64" s="54">
        <f t="shared" si="21"/>
        <v>0</v>
      </c>
      <c r="K64" s="54">
        <f t="shared" si="21"/>
        <v>400</v>
      </c>
      <c r="L64" s="54">
        <f t="shared" si="21"/>
        <v>1900</v>
      </c>
      <c r="M64" s="54">
        <f t="shared" si="21"/>
        <v>0</v>
      </c>
      <c r="N64" s="54">
        <f t="shared" si="21"/>
        <v>2300</v>
      </c>
      <c r="O64" s="54">
        <f t="shared" si="21"/>
        <v>0</v>
      </c>
      <c r="P64" s="54">
        <f t="shared" si="21"/>
        <v>400</v>
      </c>
      <c r="Q64" s="54">
        <f t="shared" si="21"/>
        <v>1900</v>
      </c>
      <c r="R64" s="54">
        <f t="shared" si="21"/>
        <v>0</v>
      </c>
      <c r="S64" s="54">
        <f t="shared" si="21"/>
        <v>2300</v>
      </c>
      <c r="T64" s="9"/>
      <c r="U64" s="9"/>
      <c r="V64" s="9"/>
      <c r="W64" s="9"/>
      <c r="X64" s="9"/>
    </row>
    <row r="65" spans="1:24" ht="198" customHeight="1">
      <c r="A65" s="64" t="s">
        <v>12</v>
      </c>
      <c r="B65" s="55"/>
      <c r="C65" s="56"/>
      <c r="D65" s="56"/>
      <c r="E65" s="57"/>
      <c r="F65" s="57"/>
      <c r="G65" s="57"/>
      <c r="H65" s="57"/>
      <c r="I65" s="56"/>
      <c r="J65" s="57"/>
      <c r="K65" s="57"/>
      <c r="L65" s="57"/>
      <c r="M65" s="57"/>
      <c r="N65" s="56"/>
      <c r="O65" s="57"/>
      <c r="P65" s="57"/>
      <c r="Q65" s="57"/>
      <c r="R65" s="57"/>
      <c r="S65" s="58"/>
      <c r="T65" s="9"/>
      <c r="U65" s="9"/>
      <c r="V65" s="9"/>
      <c r="W65" s="9"/>
      <c r="X65" s="9"/>
    </row>
    <row r="66" spans="1:24" ht="165" customHeight="1">
      <c r="A66" s="64" t="s">
        <v>40</v>
      </c>
      <c r="B66" s="55" t="s">
        <v>39</v>
      </c>
      <c r="C66" s="54">
        <f>I66+N66+S66</f>
        <v>900</v>
      </c>
      <c r="D66" s="54">
        <f>C66</f>
        <v>900</v>
      </c>
      <c r="E66" s="55"/>
      <c r="F66" s="55">
        <v>50</v>
      </c>
      <c r="G66" s="55">
        <v>250</v>
      </c>
      <c r="H66" s="55"/>
      <c r="I66" s="54">
        <f>E66+F66+G66+H66</f>
        <v>300</v>
      </c>
      <c r="J66" s="55"/>
      <c r="K66" s="55">
        <v>50</v>
      </c>
      <c r="L66" s="55">
        <v>250</v>
      </c>
      <c r="M66" s="55"/>
      <c r="N66" s="54">
        <f>J66+K66+L66+M66</f>
        <v>300</v>
      </c>
      <c r="O66" s="55"/>
      <c r="P66" s="55">
        <v>50</v>
      </c>
      <c r="Q66" s="55">
        <v>250</v>
      </c>
      <c r="R66" s="55"/>
      <c r="S66" s="54">
        <f>O66+P66+Q66+R66</f>
        <v>300</v>
      </c>
      <c r="T66" s="9"/>
      <c r="U66" s="9"/>
      <c r="V66" s="9"/>
      <c r="W66" s="9"/>
      <c r="X66" s="9"/>
    </row>
    <row r="67" spans="1:24" ht="86.25" customHeight="1">
      <c r="A67" s="64" t="s">
        <v>41</v>
      </c>
      <c r="B67" s="55" t="s">
        <v>39</v>
      </c>
      <c r="C67" s="54">
        <f aca="true" t="shared" si="22" ref="C67:C72">I67+N67+S67</f>
        <v>600</v>
      </c>
      <c r="D67" s="54">
        <f aca="true" t="shared" si="23" ref="D67:D72">C67</f>
        <v>600</v>
      </c>
      <c r="E67" s="55"/>
      <c r="F67" s="55">
        <v>50</v>
      </c>
      <c r="G67" s="55">
        <v>150</v>
      </c>
      <c r="H67" s="55"/>
      <c r="I67" s="54">
        <f aca="true" t="shared" si="24" ref="I67:I72">E67+F67+G67+H67</f>
        <v>200</v>
      </c>
      <c r="J67" s="55"/>
      <c r="K67" s="55">
        <v>50</v>
      </c>
      <c r="L67" s="55">
        <v>150</v>
      </c>
      <c r="M67" s="55"/>
      <c r="N67" s="54">
        <f aca="true" t="shared" si="25" ref="N67:N72">J67+K67+L67+M67</f>
        <v>200</v>
      </c>
      <c r="O67" s="55"/>
      <c r="P67" s="55">
        <v>50</v>
      </c>
      <c r="Q67" s="55">
        <v>150</v>
      </c>
      <c r="R67" s="55"/>
      <c r="S67" s="54">
        <f aca="true" t="shared" si="26" ref="S67:S72">O67+P67+Q67+R67</f>
        <v>200</v>
      </c>
      <c r="T67" s="9"/>
      <c r="U67" s="9"/>
      <c r="V67" s="9"/>
      <c r="W67" s="9"/>
      <c r="X67" s="9"/>
    </row>
    <row r="68" spans="1:24" ht="98.25" customHeight="1">
      <c r="A68" s="64" t="s">
        <v>42</v>
      </c>
      <c r="B68" s="55" t="s">
        <v>39</v>
      </c>
      <c r="C68" s="54">
        <f t="shared" si="22"/>
        <v>600</v>
      </c>
      <c r="D68" s="54">
        <f t="shared" si="23"/>
        <v>600</v>
      </c>
      <c r="E68" s="55"/>
      <c r="F68" s="55">
        <v>50</v>
      </c>
      <c r="G68" s="55">
        <v>150</v>
      </c>
      <c r="H68" s="55"/>
      <c r="I68" s="54">
        <f t="shared" si="24"/>
        <v>200</v>
      </c>
      <c r="J68" s="55"/>
      <c r="K68" s="55">
        <v>50</v>
      </c>
      <c r="L68" s="55">
        <v>150</v>
      </c>
      <c r="M68" s="55"/>
      <c r="N68" s="54">
        <f t="shared" si="25"/>
        <v>200</v>
      </c>
      <c r="O68" s="55"/>
      <c r="P68" s="55">
        <v>50</v>
      </c>
      <c r="Q68" s="55">
        <v>150</v>
      </c>
      <c r="R68" s="55"/>
      <c r="S68" s="54">
        <f t="shared" si="26"/>
        <v>200</v>
      </c>
      <c r="T68" s="9"/>
      <c r="U68" s="9"/>
      <c r="V68" s="9"/>
      <c r="W68" s="9"/>
      <c r="X68" s="9"/>
    </row>
    <row r="69" spans="1:24" ht="80.25" customHeight="1">
      <c r="A69" s="64" t="s">
        <v>43</v>
      </c>
      <c r="B69" s="55" t="s">
        <v>39</v>
      </c>
      <c r="C69" s="54">
        <f t="shared" si="22"/>
        <v>3000</v>
      </c>
      <c r="D69" s="54">
        <f t="shared" si="23"/>
        <v>3000</v>
      </c>
      <c r="E69" s="55"/>
      <c r="F69" s="55">
        <v>100</v>
      </c>
      <c r="G69" s="55">
        <v>900</v>
      </c>
      <c r="H69" s="55"/>
      <c r="I69" s="54">
        <f t="shared" si="24"/>
        <v>1000</v>
      </c>
      <c r="J69" s="55"/>
      <c r="K69" s="55">
        <v>100</v>
      </c>
      <c r="L69" s="55">
        <v>900</v>
      </c>
      <c r="M69" s="55"/>
      <c r="N69" s="54">
        <f t="shared" si="25"/>
        <v>1000</v>
      </c>
      <c r="O69" s="55"/>
      <c r="P69" s="55">
        <v>100</v>
      </c>
      <c r="Q69" s="55">
        <v>900</v>
      </c>
      <c r="R69" s="55"/>
      <c r="S69" s="54">
        <f t="shared" si="26"/>
        <v>1000</v>
      </c>
      <c r="T69" s="9"/>
      <c r="U69" s="9"/>
      <c r="V69" s="9"/>
      <c r="W69" s="9"/>
      <c r="X69" s="9"/>
    </row>
    <row r="70" spans="1:24" ht="87.75" customHeight="1">
      <c r="A70" s="64" t="s">
        <v>44</v>
      </c>
      <c r="B70" s="55" t="s">
        <v>39</v>
      </c>
      <c r="C70" s="54">
        <f t="shared" si="22"/>
        <v>600</v>
      </c>
      <c r="D70" s="54">
        <f t="shared" si="23"/>
        <v>600</v>
      </c>
      <c r="E70" s="55"/>
      <c r="F70" s="55">
        <v>50</v>
      </c>
      <c r="G70" s="55">
        <v>150</v>
      </c>
      <c r="H70" s="55"/>
      <c r="I70" s="54">
        <f t="shared" si="24"/>
        <v>200</v>
      </c>
      <c r="J70" s="55"/>
      <c r="K70" s="55">
        <v>50</v>
      </c>
      <c r="L70" s="55">
        <v>150</v>
      </c>
      <c r="M70" s="55"/>
      <c r="N70" s="54">
        <f t="shared" si="25"/>
        <v>200</v>
      </c>
      <c r="O70" s="55"/>
      <c r="P70" s="55">
        <v>50</v>
      </c>
      <c r="Q70" s="55">
        <v>150</v>
      </c>
      <c r="R70" s="55"/>
      <c r="S70" s="54">
        <f t="shared" si="26"/>
        <v>200</v>
      </c>
      <c r="T70" s="9"/>
      <c r="U70" s="9"/>
      <c r="V70" s="9"/>
      <c r="W70" s="9"/>
      <c r="X70" s="9"/>
    </row>
    <row r="71" spans="1:24" ht="105.75" customHeight="1">
      <c r="A71" s="64" t="s">
        <v>45</v>
      </c>
      <c r="B71" s="55" t="s">
        <v>39</v>
      </c>
      <c r="C71" s="54">
        <f t="shared" si="22"/>
        <v>600</v>
      </c>
      <c r="D71" s="54">
        <f t="shared" si="23"/>
        <v>600</v>
      </c>
      <c r="E71" s="55"/>
      <c r="F71" s="55">
        <v>50</v>
      </c>
      <c r="G71" s="55">
        <v>150</v>
      </c>
      <c r="H71" s="55"/>
      <c r="I71" s="54">
        <f t="shared" si="24"/>
        <v>200</v>
      </c>
      <c r="J71" s="55"/>
      <c r="K71" s="55">
        <v>50</v>
      </c>
      <c r="L71" s="55">
        <v>150</v>
      </c>
      <c r="M71" s="55"/>
      <c r="N71" s="54">
        <f t="shared" si="25"/>
        <v>200</v>
      </c>
      <c r="O71" s="55"/>
      <c r="P71" s="55">
        <v>50</v>
      </c>
      <c r="Q71" s="55">
        <v>150</v>
      </c>
      <c r="R71" s="55"/>
      <c r="S71" s="54">
        <f t="shared" si="26"/>
        <v>200</v>
      </c>
      <c r="T71" s="9"/>
      <c r="U71" s="9"/>
      <c r="V71" s="9"/>
      <c r="W71" s="9"/>
      <c r="X71" s="9"/>
    </row>
    <row r="72" spans="1:24" ht="186" customHeight="1">
      <c r="A72" s="64" t="s">
        <v>46</v>
      </c>
      <c r="B72" s="55" t="s">
        <v>39</v>
      </c>
      <c r="C72" s="54">
        <f t="shared" si="22"/>
        <v>600</v>
      </c>
      <c r="D72" s="54">
        <f t="shared" si="23"/>
        <v>600</v>
      </c>
      <c r="E72" s="55"/>
      <c r="F72" s="55">
        <v>50</v>
      </c>
      <c r="G72" s="55">
        <v>150</v>
      </c>
      <c r="H72" s="55"/>
      <c r="I72" s="54">
        <f t="shared" si="24"/>
        <v>200</v>
      </c>
      <c r="J72" s="55"/>
      <c r="K72" s="55">
        <v>50</v>
      </c>
      <c r="L72" s="55">
        <v>150</v>
      </c>
      <c r="M72" s="55"/>
      <c r="N72" s="54">
        <f t="shared" si="25"/>
        <v>200</v>
      </c>
      <c r="O72" s="55"/>
      <c r="P72" s="55">
        <v>50</v>
      </c>
      <c r="Q72" s="55">
        <v>150</v>
      </c>
      <c r="R72" s="55"/>
      <c r="S72" s="54">
        <f t="shared" si="26"/>
        <v>200</v>
      </c>
      <c r="T72" s="9"/>
      <c r="U72" s="9"/>
      <c r="V72" s="9"/>
      <c r="W72" s="9"/>
      <c r="X72" s="9"/>
    </row>
    <row r="73" spans="1:24" ht="90">
      <c r="A73" s="28" t="s">
        <v>26</v>
      </c>
      <c r="B73" s="59" t="s">
        <v>39</v>
      </c>
      <c r="C73" s="33">
        <f>C10+C27+C43+C51+C55+C60+C63+C64</f>
        <v>154896.222</v>
      </c>
      <c r="D73" s="33">
        <f>D10+D27+D43+D51+D55+D60+D63+D64</f>
        <v>153960.222</v>
      </c>
      <c r="E73" s="33">
        <f aca="true" t="shared" si="27" ref="E73:S73">E10+E27+E43+E51+E55+E60+E63+E64</f>
        <v>35833.422</v>
      </c>
      <c r="F73" s="33">
        <f t="shared" si="27"/>
        <v>4071</v>
      </c>
      <c r="G73" s="33">
        <f t="shared" si="27"/>
        <v>7371</v>
      </c>
      <c r="H73" s="33">
        <f t="shared" si="27"/>
        <v>1.8</v>
      </c>
      <c r="I73" s="33">
        <f t="shared" si="27"/>
        <v>47277.222</v>
      </c>
      <c r="J73" s="33">
        <f t="shared" si="27"/>
        <v>32253</v>
      </c>
      <c r="K73" s="33">
        <f t="shared" si="27"/>
        <v>2819</v>
      </c>
      <c r="L73" s="33">
        <f t="shared" si="27"/>
        <v>5909</v>
      </c>
      <c r="M73" s="33">
        <f t="shared" si="27"/>
        <v>0</v>
      </c>
      <c r="N73" s="33">
        <f t="shared" si="27"/>
        <v>40981</v>
      </c>
      <c r="O73" s="33">
        <f t="shared" si="27"/>
        <v>51940</v>
      </c>
      <c r="P73" s="33">
        <f t="shared" si="27"/>
        <v>3580</v>
      </c>
      <c r="Q73" s="33">
        <f t="shared" si="27"/>
        <v>8618</v>
      </c>
      <c r="R73" s="33">
        <f t="shared" si="27"/>
        <v>0</v>
      </c>
      <c r="S73" s="33">
        <f t="shared" si="27"/>
        <v>64138</v>
      </c>
      <c r="T73" s="9"/>
      <c r="U73" s="9"/>
      <c r="V73" s="9"/>
      <c r="W73" s="9"/>
      <c r="X73" s="9"/>
    </row>
    <row r="74" spans="1:24" ht="61.5">
      <c r="A74" s="10"/>
      <c r="B74" s="10"/>
      <c r="C74" s="10"/>
      <c r="D74" s="10"/>
      <c r="E74" s="10"/>
      <c r="F74" s="10"/>
      <c r="G74" s="10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61.5">
      <c r="A75" s="20" t="s">
        <v>79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9"/>
      <c r="U75" s="9"/>
      <c r="V75" s="9"/>
      <c r="W75" s="9"/>
      <c r="X75" s="9"/>
    </row>
    <row r="76" spans="1:24" ht="15.75" customHeight="1">
      <c r="A76" s="10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61.5" hidden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19.5" customHeight="1" hidden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117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211.5" customHeight="1">
      <c r="A80" s="19" t="s">
        <v>72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9"/>
      <c r="U80" s="9"/>
      <c r="V80" s="9"/>
      <c r="W80" s="9"/>
      <c r="X80" s="9"/>
    </row>
    <row r="81" spans="1:24" ht="61.5">
      <c r="A81" s="67" t="s">
        <v>80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9"/>
      <c r="V81" s="9"/>
      <c r="W81" s="9"/>
      <c r="X81" s="9"/>
    </row>
    <row r="82" spans="1:24" ht="61.5" customHeight="1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14"/>
      <c r="V82" s="14"/>
      <c r="W82" s="14"/>
      <c r="X82" s="14"/>
    </row>
    <row r="83" spans="1:24" ht="59.2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14"/>
      <c r="V83" s="14"/>
      <c r="W83" s="14"/>
      <c r="X83" s="14"/>
    </row>
    <row r="84" spans="1:24" ht="59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3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3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3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3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3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3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3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33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3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33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33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33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3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33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33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33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</sheetData>
  <sheetProtection/>
  <mergeCells count="30">
    <mergeCell ref="A81:T83"/>
    <mergeCell ref="A80:S80"/>
    <mergeCell ref="A6:A8"/>
    <mergeCell ref="A75:S75"/>
    <mergeCell ref="H74:X74"/>
    <mergeCell ref="A5:H5"/>
    <mergeCell ref="E6:S6"/>
    <mergeCell ref="E7:I7"/>
    <mergeCell ref="J7:N7"/>
    <mergeCell ref="O7:S7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P2:Q2"/>
    <mergeCell ref="Q60:Q61"/>
    <mergeCell ref="R60:R61"/>
    <mergeCell ref="S60:S61"/>
    <mergeCell ref="K60:K61"/>
    <mergeCell ref="L60:L61"/>
    <mergeCell ref="M60:M61"/>
    <mergeCell ref="N60:N61"/>
    <mergeCell ref="O60:O61"/>
    <mergeCell ref="P60:P61"/>
  </mergeCells>
  <printOptions/>
  <pageMargins left="0.3937007874015748" right="0.3937007874015748" top="0.3937007874015748" bottom="0.3937007874015748" header="0.5118110236220472" footer="0.5118110236220472"/>
  <pageSetup fitToHeight="3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2017-11-30T13:53:25Z</cp:lastPrinted>
  <dcterms:created xsi:type="dcterms:W3CDTF">2009-07-29T13:39:39Z</dcterms:created>
  <dcterms:modified xsi:type="dcterms:W3CDTF">2017-11-30T13:55:01Z</dcterms:modified>
  <cp:category/>
  <cp:version/>
  <cp:contentType/>
  <cp:contentStatus/>
</cp:coreProperties>
</file>