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1"/>
  </bookViews>
  <sheets>
    <sheet name="Лист2" sheetId="1" r:id="rId1"/>
    <sheet name="Лист1" sheetId="2" r:id="rId2"/>
  </sheets>
  <definedNames>
    <definedName name="_xlnm.Print_Area" localSheetId="0">'Лист2'!$A$1:$F$30</definedName>
  </definedNames>
  <calcPr fullCalcOnLoad="1"/>
</workbook>
</file>

<file path=xl/sharedStrings.xml><?xml version="1.0" encoding="utf-8"?>
<sst xmlns="http://schemas.openxmlformats.org/spreadsheetml/2006/main" count="74" uniqueCount="46">
  <si>
    <t>Загальний фонд</t>
  </si>
  <si>
    <t>Код</t>
  </si>
  <si>
    <t>Показник</t>
  </si>
  <si>
    <t>01</t>
  </si>
  <si>
    <t>Баштанська районна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</si>
  <si>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</si>
  <si>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</t>
  </si>
  <si>
    <t>Відділу освіти, молоді і спорту Баштанської райдержадміністрації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</si>
  <si>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</si>
  <si>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</si>
  <si>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Утримання інших закладів освіти</t>
  </si>
  <si>
    <t>15</t>
  </si>
  <si>
    <t>УСЗН Баштанської РДА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</si>
  <si>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</si>
  <si>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інвалідам та дітям-інвалідам</t>
  </si>
  <si>
    <t>Центри соціальних служб для сім`ї, дітей та молоді</t>
  </si>
  <si>
    <t>24</t>
  </si>
  <si>
    <t>Сектор культури Баштанської райдержадміністрації</t>
  </si>
  <si>
    <t>Бібліотеки</t>
  </si>
  <si>
    <t>Музеї і виставки</t>
  </si>
  <si>
    <t>Палаци і будинки культури, клуби та інші заклади клубного типу</t>
  </si>
  <si>
    <t>Інші культурно-освітні заклади та заходи</t>
  </si>
  <si>
    <t>Всього по бюджету</t>
  </si>
  <si>
    <t>ФСТ "Колос"</t>
  </si>
  <si>
    <t>Питома вага</t>
  </si>
  <si>
    <t>Розподіл стабілізаційної дотації</t>
  </si>
  <si>
    <t>План на  2017 рік з урахуванням змін ФОП з нарахуванням</t>
  </si>
  <si>
    <t>План на  2017 рік з урахуванням змін на оплату за енергоносії</t>
  </si>
  <si>
    <t>Всього розподіл стабілізаційної дотації з округленням</t>
  </si>
  <si>
    <t>Розподіл стабілізаційної дотації з округленням на заробітну плату з нарахуванням</t>
  </si>
  <si>
    <t>Розподіл стабілізаційної дотації з округленням на оплату енергоносіїв</t>
  </si>
  <si>
    <t>Розподіл стабілізаційної дотації районного бюджету Баштанського району на 2017 рік</t>
  </si>
  <si>
    <t>грн</t>
  </si>
  <si>
    <t>Додаток 1</t>
  </si>
  <si>
    <t>В.о. начальника фінансового управління райдержадмінстрації                                                          О.О. Луценко</t>
  </si>
  <si>
    <t>0110170</t>
  </si>
  <si>
    <t>В.о. начальника фінансового управління                                                                                                   райдержадмінстрації                                                                        О.О. Луценко</t>
  </si>
  <si>
    <t>Обсяг видатків на заробітну плату з нарахуванням</t>
  </si>
  <si>
    <t>Обсяг видатків  на оплату енергоносіїв</t>
  </si>
  <si>
    <t>Всього обсяг видатків</t>
  </si>
  <si>
    <t>(загальний фонд)</t>
  </si>
  <si>
    <t xml:space="preserve">Додаток </t>
  </si>
  <si>
    <t>до розпорядження голови</t>
  </si>
  <si>
    <t>Баштанської районної</t>
  </si>
  <si>
    <t>державної адміністрації</t>
  </si>
  <si>
    <t>____________№______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</si>
</sst>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wrapText="1"/>
    </xf>
    <xf numFmtId="2" fontId="0" fillId="0" borderId="11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quotePrefix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 quotePrefix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10" xfId="0" applyFont="1" applyBorder="1" applyAlignment="1">
      <alignment vertical="top"/>
    </xf>
    <xf numFmtId="49" fontId="0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1" fillId="0" borderId="10" xfId="0" applyFont="1" applyFill="1" applyBorder="1" applyAlignment="1" quotePrefix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 quotePrefix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60" zoomScalePageLayoutView="0" workbookViewId="0" topLeftCell="A4">
      <selection activeCell="E6" sqref="E6"/>
    </sheetView>
  </sheetViews>
  <sheetFormatPr defaultColWidth="9.00390625" defaultRowHeight="12.75"/>
  <cols>
    <col min="1" max="1" width="7.75390625" style="0" customWidth="1"/>
    <col min="2" max="2" width="40.875" style="0" customWidth="1"/>
    <col min="3" max="3" width="15.625" style="0" customWidth="1"/>
    <col min="4" max="4" width="12.625" style="0" customWidth="1"/>
    <col min="5" max="5" width="14.375" style="0" customWidth="1"/>
  </cols>
  <sheetData>
    <row r="1" ht="12.75">
      <c r="E1" t="s">
        <v>41</v>
      </c>
    </row>
    <row r="2" ht="12.75">
      <c r="E2" t="s">
        <v>42</v>
      </c>
    </row>
    <row r="3" ht="12.75">
      <c r="E3" t="s">
        <v>43</v>
      </c>
    </row>
    <row r="4" ht="12.75">
      <c r="E4" t="s">
        <v>44</v>
      </c>
    </row>
    <row r="5" ht="12.75">
      <c r="E5" t="s">
        <v>45</v>
      </c>
    </row>
    <row r="7" spans="1:5" ht="12.75">
      <c r="A7" s="45" t="s">
        <v>31</v>
      </c>
      <c r="B7" s="45"/>
      <c r="C7" s="45"/>
      <c r="D7" s="45"/>
      <c r="E7" s="45"/>
    </row>
    <row r="8" spans="1:5" ht="12.75">
      <c r="A8" s="45" t="s">
        <v>40</v>
      </c>
      <c r="B8" s="45"/>
      <c r="C8" s="45"/>
      <c r="D8" s="45"/>
      <c r="E8" s="45"/>
    </row>
    <row r="9" ht="12.75">
      <c r="E9" s="28" t="s">
        <v>32</v>
      </c>
    </row>
    <row r="10" spans="1:5" ht="99.75" customHeight="1">
      <c r="A10" s="1" t="s">
        <v>1</v>
      </c>
      <c r="B10" s="1" t="s">
        <v>2</v>
      </c>
      <c r="C10" s="25" t="s">
        <v>37</v>
      </c>
      <c r="D10" s="25" t="s">
        <v>38</v>
      </c>
      <c r="E10" s="25" t="s">
        <v>39</v>
      </c>
    </row>
    <row r="11" spans="1:5" ht="12.75">
      <c r="A11" s="1">
        <v>1</v>
      </c>
      <c r="B11" s="1">
        <v>2</v>
      </c>
      <c r="C11" s="7">
        <v>7</v>
      </c>
      <c r="D11" s="7">
        <v>11</v>
      </c>
      <c r="E11" s="27">
        <v>12</v>
      </c>
    </row>
    <row r="12" spans="1:5" ht="15.75">
      <c r="A12" s="31" t="s">
        <v>3</v>
      </c>
      <c r="B12" s="32" t="s">
        <v>4</v>
      </c>
      <c r="C12" s="33"/>
      <c r="D12" s="34"/>
      <c r="E12" s="35"/>
    </row>
    <row r="13" spans="1:5" ht="70.5" customHeight="1">
      <c r="A13" s="36" t="s">
        <v>35</v>
      </c>
      <c r="B13" s="37" t="s">
        <v>5</v>
      </c>
      <c r="C13" s="38">
        <v>27232</v>
      </c>
      <c r="D13" s="35">
        <v>11933</v>
      </c>
      <c r="E13" s="35">
        <f aca="true" t="shared" si="0" ref="E13:E28">D13+C13</f>
        <v>39165</v>
      </c>
    </row>
    <row r="14" spans="1:5" ht="37.5" customHeight="1">
      <c r="A14" s="39" t="s">
        <v>6</v>
      </c>
      <c r="B14" s="40" t="s">
        <v>7</v>
      </c>
      <c r="C14" s="37">
        <f>C15+C16+C17+C18</f>
        <v>177000</v>
      </c>
      <c r="D14" s="41">
        <f>D15+D17</f>
        <v>497026</v>
      </c>
      <c r="E14" s="35">
        <f t="shared" si="0"/>
        <v>674026</v>
      </c>
    </row>
    <row r="15" spans="1:5" ht="66" customHeight="1">
      <c r="A15" s="42">
        <v>1011020</v>
      </c>
      <c r="B15" s="43" t="s">
        <v>8</v>
      </c>
      <c r="C15" s="33">
        <v>137795</v>
      </c>
      <c r="D15" s="34">
        <v>471316</v>
      </c>
      <c r="E15" s="35">
        <f t="shared" si="0"/>
        <v>609111</v>
      </c>
    </row>
    <row r="16" spans="1:5" ht="42" customHeight="1">
      <c r="A16" s="42">
        <v>1011090</v>
      </c>
      <c r="B16" s="43" t="s">
        <v>9</v>
      </c>
      <c r="C16" s="33">
        <v>3870</v>
      </c>
      <c r="D16" s="34"/>
      <c r="E16" s="35">
        <f t="shared" si="0"/>
        <v>3870</v>
      </c>
    </row>
    <row r="17" spans="1:5" ht="20.25" customHeight="1">
      <c r="A17" s="42">
        <v>1011210</v>
      </c>
      <c r="B17" s="43" t="s">
        <v>10</v>
      </c>
      <c r="C17" s="33">
        <v>32198</v>
      </c>
      <c r="D17" s="34">
        <v>25710</v>
      </c>
      <c r="E17" s="35">
        <f t="shared" si="0"/>
        <v>57908</v>
      </c>
    </row>
    <row r="18" spans="1:5" ht="15" customHeight="1">
      <c r="A18" s="44">
        <v>1015053</v>
      </c>
      <c r="B18" s="42" t="s">
        <v>23</v>
      </c>
      <c r="C18" s="33">
        <v>3137</v>
      </c>
      <c r="D18" s="34"/>
      <c r="E18" s="35">
        <f t="shared" si="0"/>
        <v>3137</v>
      </c>
    </row>
    <row r="19" spans="1:5" ht="27.75" customHeight="1">
      <c r="A19" s="31" t="s">
        <v>11</v>
      </c>
      <c r="B19" s="32" t="s">
        <v>12</v>
      </c>
      <c r="C19" s="38">
        <f>C20+C21+C22</f>
        <v>103919</v>
      </c>
      <c r="D19" s="35">
        <f>D20+D21+D22</f>
        <v>18166</v>
      </c>
      <c r="E19" s="35">
        <f t="shared" si="0"/>
        <v>122085</v>
      </c>
    </row>
    <row r="20" spans="1:5" ht="64.5" customHeight="1">
      <c r="A20" s="44">
        <v>1513104</v>
      </c>
      <c r="B20" s="43" t="s">
        <v>13</v>
      </c>
      <c r="C20" s="33">
        <v>92601</v>
      </c>
      <c r="D20" s="34">
        <v>16783</v>
      </c>
      <c r="E20" s="35">
        <f t="shared" si="0"/>
        <v>109384</v>
      </c>
    </row>
    <row r="21" spans="1:5" ht="32.25" customHeight="1">
      <c r="A21" s="44">
        <v>1513105</v>
      </c>
      <c r="B21" s="43" t="s">
        <v>14</v>
      </c>
      <c r="C21" s="33">
        <v>7114</v>
      </c>
      <c r="D21" s="34">
        <v>1105</v>
      </c>
      <c r="E21" s="35">
        <f t="shared" si="0"/>
        <v>8219</v>
      </c>
    </row>
    <row r="22" spans="1:5" ht="34.5" customHeight="1">
      <c r="A22" s="44">
        <v>1513131</v>
      </c>
      <c r="B22" s="43" t="s">
        <v>15</v>
      </c>
      <c r="C22" s="33">
        <v>4204</v>
      </c>
      <c r="D22" s="34">
        <v>278</v>
      </c>
      <c r="E22" s="35">
        <f t="shared" si="0"/>
        <v>4482</v>
      </c>
    </row>
    <row r="23" spans="1:5" ht="44.25" customHeight="1">
      <c r="A23" s="39" t="s">
        <v>16</v>
      </c>
      <c r="B23" s="40" t="s">
        <v>17</v>
      </c>
      <c r="C23" s="38">
        <f>C24+C25+C26+C27</f>
        <v>64849</v>
      </c>
      <c r="D23" s="35">
        <f>D24+D25+D26+D27</f>
        <v>32975</v>
      </c>
      <c r="E23" s="35">
        <f t="shared" si="0"/>
        <v>97824</v>
      </c>
    </row>
    <row r="24" spans="1:5" ht="22.5" customHeight="1">
      <c r="A24" s="44">
        <v>2414060</v>
      </c>
      <c r="B24" s="42" t="s">
        <v>18</v>
      </c>
      <c r="C24" s="33">
        <v>39551</v>
      </c>
      <c r="D24" s="34">
        <v>13382</v>
      </c>
      <c r="E24" s="35">
        <f t="shared" si="0"/>
        <v>52933</v>
      </c>
    </row>
    <row r="25" spans="1:5" ht="21.75" customHeight="1">
      <c r="A25" s="44">
        <v>2414070</v>
      </c>
      <c r="B25" s="42" t="s">
        <v>19</v>
      </c>
      <c r="C25" s="33">
        <v>901</v>
      </c>
      <c r="D25" s="34">
        <v>2383</v>
      </c>
      <c r="E25" s="35">
        <f t="shared" si="0"/>
        <v>3284</v>
      </c>
    </row>
    <row r="26" spans="1:5" ht="25.5" customHeight="1">
      <c r="A26" s="44">
        <v>2414090</v>
      </c>
      <c r="B26" s="43" t="s">
        <v>20</v>
      </c>
      <c r="C26" s="33">
        <v>19478</v>
      </c>
      <c r="D26" s="34">
        <v>14530</v>
      </c>
      <c r="E26" s="35">
        <f t="shared" si="0"/>
        <v>34008</v>
      </c>
    </row>
    <row r="27" spans="1:5" ht="25.5" customHeight="1">
      <c r="A27" s="44">
        <v>2414200</v>
      </c>
      <c r="B27" s="42" t="s">
        <v>21</v>
      </c>
      <c r="C27" s="33">
        <v>4919</v>
      </c>
      <c r="D27" s="34">
        <v>2680</v>
      </c>
      <c r="E27" s="35">
        <f t="shared" si="0"/>
        <v>7599</v>
      </c>
    </row>
    <row r="28" spans="1:5" ht="18.75" customHeight="1">
      <c r="A28" s="38" t="s">
        <v>22</v>
      </c>
      <c r="B28" s="38"/>
      <c r="C28" s="38">
        <f>C23+C19+C14+C13</f>
        <v>373000</v>
      </c>
      <c r="D28" s="35">
        <f>D23+D19+D14+D13</f>
        <v>560100</v>
      </c>
      <c r="E28" s="35">
        <f t="shared" si="0"/>
        <v>933100</v>
      </c>
    </row>
    <row r="30" spans="1:5" ht="26.25" customHeight="1">
      <c r="A30" s="46" t="s">
        <v>36</v>
      </c>
      <c r="B30" s="46"/>
      <c r="C30" s="46"/>
      <c r="D30" s="46"/>
      <c r="E30" s="46"/>
    </row>
  </sheetData>
  <sheetProtection/>
  <mergeCells count="3">
    <mergeCell ref="A7:E7"/>
    <mergeCell ref="A8:E8"/>
    <mergeCell ref="A30:E30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B11" sqref="A1:K23"/>
    </sheetView>
  </sheetViews>
  <sheetFormatPr defaultColWidth="9.00390625" defaultRowHeight="12.75"/>
  <cols>
    <col min="1" max="1" width="10.00390625" style="0" customWidth="1"/>
    <col min="2" max="2" width="57.875" style="0" customWidth="1"/>
    <col min="3" max="3" width="13.75390625" style="0" customWidth="1"/>
    <col min="4" max="4" width="12.625" style="0" customWidth="1"/>
    <col min="5" max="5" width="14.125" style="0" customWidth="1"/>
    <col min="6" max="6" width="14.375" style="0" customWidth="1"/>
    <col min="7" max="7" width="12.375" style="0" customWidth="1"/>
    <col min="8" max="8" width="11.625" style="0" customWidth="1"/>
    <col min="9" max="9" width="12.25390625" style="0" customWidth="1"/>
    <col min="10" max="11" width="12.625" style="0" customWidth="1"/>
  </cols>
  <sheetData>
    <row r="1" ht="15.75">
      <c r="K1" s="29" t="s">
        <v>33</v>
      </c>
    </row>
    <row r="2" spans="1:11" ht="12.75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45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ht="12.75">
      <c r="K4" s="28" t="s">
        <v>32</v>
      </c>
    </row>
    <row r="5" spans="1:11" ht="102">
      <c r="A5" s="1" t="s">
        <v>1</v>
      </c>
      <c r="B5" s="1" t="s">
        <v>2</v>
      </c>
      <c r="C5" s="26" t="s">
        <v>26</v>
      </c>
      <c r="D5" s="1" t="s">
        <v>24</v>
      </c>
      <c r="E5" s="1" t="s">
        <v>25</v>
      </c>
      <c r="F5" s="25" t="s">
        <v>29</v>
      </c>
      <c r="G5" s="26" t="s">
        <v>27</v>
      </c>
      <c r="H5" s="1" t="s">
        <v>24</v>
      </c>
      <c r="I5" s="1" t="s">
        <v>25</v>
      </c>
      <c r="J5" s="25" t="s">
        <v>30</v>
      </c>
      <c r="K5" s="25" t="s">
        <v>28</v>
      </c>
    </row>
    <row r="6" spans="1:11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7">
        <v>7</v>
      </c>
      <c r="G6" s="21">
        <v>8</v>
      </c>
      <c r="H6" s="7">
        <v>9</v>
      </c>
      <c r="I6" s="7">
        <v>10</v>
      </c>
      <c r="J6" s="7">
        <v>11</v>
      </c>
      <c r="K6" s="27">
        <v>12</v>
      </c>
    </row>
    <row r="7" spans="1:11" ht="27.75" customHeight="1">
      <c r="A7" s="8" t="s">
        <v>3</v>
      </c>
      <c r="B7" s="9" t="s">
        <v>4</v>
      </c>
      <c r="C7" s="10"/>
      <c r="D7" s="10"/>
      <c r="E7" s="10"/>
      <c r="F7" s="11"/>
      <c r="G7" s="2"/>
      <c r="H7" s="2"/>
      <c r="I7" s="2"/>
      <c r="J7" s="2"/>
      <c r="K7" s="22"/>
    </row>
    <row r="8" spans="1:11" ht="54" customHeight="1">
      <c r="A8" s="30" t="s">
        <v>35</v>
      </c>
      <c r="B8" s="20" t="s">
        <v>5</v>
      </c>
      <c r="C8" s="17">
        <f>1724100-200000</f>
        <v>1524100</v>
      </c>
      <c r="D8" s="17">
        <f>C8/20875466*100</f>
        <v>7.300914863409516</v>
      </c>
      <c r="E8" s="17">
        <f>373000*D8/100</f>
        <v>27232.412440517495</v>
      </c>
      <c r="F8" s="18">
        <v>27232</v>
      </c>
      <c r="G8" s="22">
        <v>160900</v>
      </c>
      <c r="H8" s="23">
        <f>G8/7552424*100</f>
        <v>2.1304418290074816</v>
      </c>
      <c r="I8" s="23">
        <f>560100*H8/100</f>
        <v>11932.604684270904</v>
      </c>
      <c r="J8" s="22">
        <v>11933</v>
      </c>
      <c r="K8" s="22">
        <f>J8+F8</f>
        <v>39165</v>
      </c>
    </row>
    <row r="9" spans="1:11" s="4" customFormat="1" ht="33.75" customHeight="1">
      <c r="A9" s="14" t="s">
        <v>6</v>
      </c>
      <c r="B9" s="15" t="s">
        <v>7</v>
      </c>
      <c r="C9" s="19">
        <f>C10+C11+C12+C13</f>
        <v>9906075</v>
      </c>
      <c r="D9" s="17">
        <f aca="true" t="shared" si="0" ref="D9:D23">C9/20875466*100</f>
        <v>47.453192182631994</v>
      </c>
      <c r="E9" s="17">
        <f>E10+E11+E12+E13</f>
        <v>177000.40684121734</v>
      </c>
      <c r="F9" s="20">
        <f>F10+F11+F12+F13</f>
        <v>177000</v>
      </c>
      <c r="G9" s="20">
        <f>G10+G11+G12+G13</f>
        <v>6701939</v>
      </c>
      <c r="H9" s="23">
        <f aca="true" t="shared" si="1" ref="H9:H23">G9/7552424*100</f>
        <v>88.7389134932043</v>
      </c>
      <c r="I9" s="23">
        <f aca="true" t="shared" si="2" ref="I9:I22">560100*H9/100</f>
        <v>497026.65447543724</v>
      </c>
      <c r="J9" s="24">
        <f>J10+J12</f>
        <v>497026</v>
      </c>
      <c r="K9" s="22">
        <f aca="true" t="shared" si="3" ref="K9:K22">J9+F9</f>
        <v>674026</v>
      </c>
    </row>
    <row r="10" spans="1:11" ht="51" customHeight="1">
      <c r="A10" s="13">
        <v>1011020</v>
      </c>
      <c r="B10" s="16" t="s">
        <v>8</v>
      </c>
      <c r="C10" s="10">
        <f>7761900-50000</f>
        <v>7711900</v>
      </c>
      <c r="D10" s="17">
        <f t="shared" si="0"/>
        <v>36.94240885448976</v>
      </c>
      <c r="E10" s="17">
        <f aca="true" t="shared" si="4" ref="E10:E22">373000*D10/100</f>
        <v>137795.1850272468</v>
      </c>
      <c r="F10" s="11">
        <v>137795</v>
      </c>
      <c r="G10" s="2">
        <v>6355260</v>
      </c>
      <c r="H10" s="3">
        <f t="shared" si="1"/>
        <v>84.14861241900614</v>
      </c>
      <c r="I10" s="3">
        <f t="shared" si="2"/>
        <v>471316.37815885345</v>
      </c>
      <c r="J10" s="2">
        <v>471316</v>
      </c>
      <c r="K10" s="22">
        <f t="shared" si="3"/>
        <v>609111</v>
      </c>
    </row>
    <row r="11" spans="1:11" ht="31.5" customHeight="1">
      <c r="A11" s="13">
        <v>1011090</v>
      </c>
      <c r="B11" s="16" t="s">
        <v>9</v>
      </c>
      <c r="C11" s="10">
        <v>216600</v>
      </c>
      <c r="D11" s="17">
        <f t="shared" si="0"/>
        <v>1.0375816281179064</v>
      </c>
      <c r="E11" s="17">
        <f t="shared" si="4"/>
        <v>3870.1794728797913</v>
      </c>
      <c r="F11" s="11">
        <v>3870</v>
      </c>
      <c r="G11" s="2"/>
      <c r="H11" s="3">
        <f t="shared" si="1"/>
        <v>0</v>
      </c>
      <c r="I11" s="3">
        <f t="shared" si="2"/>
        <v>0</v>
      </c>
      <c r="J11" s="2"/>
      <c r="K11" s="22">
        <f t="shared" si="3"/>
        <v>3870</v>
      </c>
    </row>
    <row r="12" spans="1:11" ht="31.5" customHeight="1">
      <c r="A12" s="13">
        <v>1011210</v>
      </c>
      <c r="B12" s="16" t="s">
        <v>10</v>
      </c>
      <c r="C12" s="10">
        <f>1651987+100000+50000</f>
        <v>1801987</v>
      </c>
      <c r="D12" s="17">
        <f t="shared" si="0"/>
        <v>8.63208035691275</v>
      </c>
      <c r="E12" s="17">
        <f t="shared" si="4"/>
        <v>32197.659731284555</v>
      </c>
      <c r="F12" s="11">
        <v>32198</v>
      </c>
      <c r="G12" s="2">
        <v>346679</v>
      </c>
      <c r="H12" s="3">
        <f t="shared" si="1"/>
        <v>4.590301074198164</v>
      </c>
      <c r="I12" s="3">
        <f t="shared" si="2"/>
        <v>25710.276316583917</v>
      </c>
      <c r="J12" s="2">
        <v>25710</v>
      </c>
      <c r="K12" s="22">
        <f t="shared" si="3"/>
        <v>57908</v>
      </c>
    </row>
    <row r="13" spans="1:11" ht="22.5" customHeight="1">
      <c r="A13" s="12">
        <v>1015053</v>
      </c>
      <c r="B13" s="13" t="s">
        <v>23</v>
      </c>
      <c r="C13" s="10">
        <v>175588</v>
      </c>
      <c r="D13" s="17">
        <f t="shared" si="0"/>
        <v>0.841121343111574</v>
      </c>
      <c r="E13" s="17">
        <f t="shared" si="4"/>
        <v>3137.3826098061713</v>
      </c>
      <c r="F13" s="11">
        <v>3137</v>
      </c>
      <c r="G13" s="2"/>
      <c r="H13" s="3">
        <f t="shared" si="1"/>
        <v>0</v>
      </c>
      <c r="I13" s="3">
        <f t="shared" si="2"/>
        <v>0</v>
      </c>
      <c r="J13" s="2"/>
      <c r="K13" s="22">
        <f t="shared" si="3"/>
        <v>3137</v>
      </c>
    </row>
    <row r="14" spans="1:11" ht="45" customHeight="1">
      <c r="A14" s="8" t="s">
        <v>11</v>
      </c>
      <c r="B14" s="9" t="s">
        <v>12</v>
      </c>
      <c r="C14" s="17">
        <f>C15+C16+C17</f>
        <v>5815991</v>
      </c>
      <c r="D14" s="17">
        <f t="shared" si="0"/>
        <v>27.86041279270125</v>
      </c>
      <c r="E14" s="17">
        <f>E15+E16+E17</f>
        <v>103919.33971677568</v>
      </c>
      <c r="F14" s="18">
        <f>F15+F16+F17</f>
        <v>103919</v>
      </c>
      <c r="G14" s="18">
        <f>G15+G16+G17</f>
        <v>244950</v>
      </c>
      <c r="H14" s="23">
        <f t="shared" si="1"/>
        <v>3.2433295588277353</v>
      </c>
      <c r="I14" s="23">
        <f t="shared" si="2"/>
        <v>18165.888858994145</v>
      </c>
      <c r="J14" s="22">
        <f>J15+J16+J17</f>
        <v>18166</v>
      </c>
      <c r="K14" s="22">
        <f t="shared" si="3"/>
        <v>122085</v>
      </c>
    </row>
    <row r="15" spans="1:11" ht="52.5" customHeight="1">
      <c r="A15" s="12">
        <v>1513104</v>
      </c>
      <c r="B15" s="16" t="s">
        <v>13</v>
      </c>
      <c r="C15" s="10">
        <v>5182520</v>
      </c>
      <c r="D15" s="17">
        <f t="shared" si="0"/>
        <v>24.825888916683343</v>
      </c>
      <c r="E15" s="17">
        <f t="shared" si="4"/>
        <v>92600.56565922889</v>
      </c>
      <c r="F15" s="11">
        <v>92601</v>
      </c>
      <c r="G15" s="2">
        <v>226300</v>
      </c>
      <c r="H15" s="3">
        <f t="shared" si="1"/>
        <v>2.9963889739241334</v>
      </c>
      <c r="I15" s="3">
        <f t="shared" si="2"/>
        <v>16782.774642949073</v>
      </c>
      <c r="J15" s="2">
        <v>16783</v>
      </c>
      <c r="K15" s="22">
        <f t="shared" si="3"/>
        <v>109384</v>
      </c>
    </row>
    <row r="16" spans="1:11" ht="31.5" customHeight="1">
      <c r="A16" s="12">
        <v>1513105</v>
      </c>
      <c r="B16" s="16" t="s">
        <v>14</v>
      </c>
      <c r="C16" s="10">
        <v>398171</v>
      </c>
      <c r="D16" s="17">
        <f t="shared" si="0"/>
        <v>1.9073634092767078</v>
      </c>
      <c r="E16" s="17">
        <f t="shared" si="4"/>
        <v>7114.46551660212</v>
      </c>
      <c r="F16" s="11">
        <v>7114</v>
      </c>
      <c r="G16" s="2">
        <v>14900</v>
      </c>
      <c r="H16" s="3">
        <f t="shared" si="1"/>
        <v>0.19728765228223416</v>
      </c>
      <c r="I16" s="3">
        <f t="shared" si="2"/>
        <v>1105.0081404327937</v>
      </c>
      <c r="J16" s="2">
        <v>1105</v>
      </c>
      <c r="K16" s="22">
        <f t="shared" si="3"/>
        <v>8219</v>
      </c>
    </row>
    <row r="17" spans="1:11" ht="21" customHeight="1">
      <c r="A17" s="12">
        <v>1513131</v>
      </c>
      <c r="B17" s="16" t="s">
        <v>15</v>
      </c>
      <c r="C17" s="10">
        <v>235300</v>
      </c>
      <c r="D17" s="17">
        <f t="shared" si="0"/>
        <v>1.1271604667411976</v>
      </c>
      <c r="E17" s="17">
        <f t="shared" si="4"/>
        <v>4204.308540944668</v>
      </c>
      <c r="F17" s="11">
        <v>4204</v>
      </c>
      <c r="G17" s="2">
        <v>3750</v>
      </c>
      <c r="H17" s="3">
        <f t="shared" si="1"/>
        <v>0.04965293262136765</v>
      </c>
      <c r="I17" s="3">
        <f t="shared" si="2"/>
        <v>278.10607561228016</v>
      </c>
      <c r="J17" s="2">
        <v>278</v>
      </c>
      <c r="K17" s="22">
        <f t="shared" si="3"/>
        <v>4482</v>
      </c>
    </row>
    <row r="18" spans="1:11" ht="48.75" customHeight="1">
      <c r="A18" s="14" t="s">
        <v>16</v>
      </c>
      <c r="B18" s="15" t="s">
        <v>17</v>
      </c>
      <c r="C18" s="17">
        <f>C19+C20+C21+C22</f>
        <v>3629300.2</v>
      </c>
      <c r="D18" s="17">
        <f t="shared" si="0"/>
        <v>17.385481119319685</v>
      </c>
      <c r="E18" s="17">
        <f>E19+E20+E21+E22</f>
        <v>64847.844575062416</v>
      </c>
      <c r="F18" s="18">
        <f>F19+F20+F21+F22</f>
        <v>64849</v>
      </c>
      <c r="G18" s="22">
        <f>G19+G20+G21+G22</f>
        <v>444635</v>
      </c>
      <c r="H18" s="23">
        <f t="shared" si="1"/>
        <v>5.887315118960482</v>
      </c>
      <c r="I18" s="23">
        <f t="shared" si="2"/>
        <v>32974.85198129766</v>
      </c>
      <c r="J18" s="22">
        <f>J19+J20+J21+J22</f>
        <v>32975</v>
      </c>
      <c r="K18" s="22">
        <f t="shared" si="3"/>
        <v>97824</v>
      </c>
    </row>
    <row r="19" spans="1:11" ht="18.75" customHeight="1">
      <c r="A19" s="12">
        <v>2414060</v>
      </c>
      <c r="B19" s="13" t="s">
        <v>18</v>
      </c>
      <c r="C19" s="10">
        <f>698900+1514600</f>
        <v>2213500</v>
      </c>
      <c r="D19" s="17">
        <f t="shared" si="0"/>
        <v>10.603356111906676</v>
      </c>
      <c r="E19" s="17">
        <f t="shared" si="4"/>
        <v>39550.5182974119</v>
      </c>
      <c r="F19" s="11">
        <v>39551</v>
      </c>
      <c r="G19" s="2">
        <v>180450</v>
      </c>
      <c r="H19" s="3">
        <f t="shared" si="1"/>
        <v>2.3892991177402116</v>
      </c>
      <c r="I19" s="3">
        <f t="shared" si="2"/>
        <v>13382.464358462927</v>
      </c>
      <c r="J19" s="2">
        <v>13382</v>
      </c>
      <c r="K19" s="22">
        <f t="shared" si="3"/>
        <v>52933</v>
      </c>
    </row>
    <row r="20" spans="1:11" ht="19.5" customHeight="1">
      <c r="A20" s="12">
        <v>2414070</v>
      </c>
      <c r="B20" s="13" t="s">
        <v>19</v>
      </c>
      <c r="C20" s="10">
        <v>50400</v>
      </c>
      <c r="D20" s="17">
        <f t="shared" si="0"/>
        <v>0.24143173618255995</v>
      </c>
      <c r="E20" s="17">
        <f t="shared" si="4"/>
        <v>900.5403759609486</v>
      </c>
      <c r="F20" s="11">
        <v>901</v>
      </c>
      <c r="G20" s="2">
        <v>32133</v>
      </c>
      <c r="H20" s="3">
        <f t="shared" si="1"/>
        <v>0.4254660490459751</v>
      </c>
      <c r="I20" s="3">
        <f t="shared" si="2"/>
        <v>2383.0353407065068</v>
      </c>
      <c r="J20" s="2">
        <v>2383</v>
      </c>
      <c r="K20" s="22">
        <f t="shared" si="3"/>
        <v>3284</v>
      </c>
    </row>
    <row r="21" spans="1:11" ht="20.25" customHeight="1">
      <c r="A21" s="12">
        <v>2414090</v>
      </c>
      <c r="B21" s="16" t="s">
        <v>20</v>
      </c>
      <c r="C21" s="10">
        <v>1090100.2</v>
      </c>
      <c r="D21" s="17">
        <f t="shared" si="0"/>
        <v>5.221920315455473</v>
      </c>
      <c r="E21" s="17">
        <f t="shared" si="4"/>
        <v>19477.762776648913</v>
      </c>
      <c r="F21" s="11">
        <v>19478</v>
      </c>
      <c r="G21" s="2">
        <v>195917</v>
      </c>
      <c r="H21" s="3">
        <f t="shared" si="1"/>
        <v>2.5940942934347966</v>
      </c>
      <c r="I21" s="3">
        <f t="shared" si="2"/>
        <v>14529.522137528294</v>
      </c>
      <c r="J21" s="2">
        <v>14530</v>
      </c>
      <c r="K21" s="22">
        <f t="shared" si="3"/>
        <v>34008</v>
      </c>
    </row>
    <row r="22" spans="1:11" ht="24.75" customHeight="1">
      <c r="A22" s="12">
        <v>2414200</v>
      </c>
      <c r="B22" s="13" t="s">
        <v>21</v>
      </c>
      <c r="C22" s="10">
        <v>275300</v>
      </c>
      <c r="D22" s="17">
        <f t="shared" si="0"/>
        <v>1.3187729557749752</v>
      </c>
      <c r="E22" s="17">
        <f t="shared" si="4"/>
        <v>4919.023125040658</v>
      </c>
      <c r="F22" s="11">
        <v>4919</v>
      </c>
      <c r="G22" s="2">
        <v>36135</v>
      </c>
      <c r="H22" s="3">
        <f t="shared" si="1"/>
        <v>0.47845565873949875</v>
      </c>
      <c r="I22" s="3">
        <f t="shared" si="2"/>
        <v>2679.8301445999323</v>
      </c>
      <c r="J22" s="2">
        <v>2680</v>
      </c>
      <c r="K22" s="22">
        <f t="shared" si="3"/>
        <v>7599</v>
      </c>
    </row>
    <row r="23" spans="1:11" ht="21.75" customHeight="1">
      <c r="A23" s="18" t="s">
        <v>22</v>
      </c>
      <c r="B23" s="18"/>
      <c r="C23" s="17">
        <f>C9+C14+C18+C8</f>
        <v>20875466.2</v>
      </c>
      <c r="D23" s="17">
        <f t="shared" si="0"/>
        <v>100.00000095806246</v>
      </c>
      <c r="E23" s="17">
        <f>E18+E14+E9+E8</f>
        <v>373000.0035735729</v>
      </c>
      <c r="F23" s="18">
        <f>F18+F14+F9+F8</f>
        <v>373000</v>
      </c>
      <c r="G23" s="18">
        <f>G18+G14+G9+G8</f>
        <v>7552424</v>
      </c>
      <c r="H23" s="22">
        <f t="shared" si="1"/>
        <v>100</v>
      </c>
      <c r="I23" s="22">
        <f>560100*H23/100</f>
        <v>560100</v>
      </c>
      <c r="J23" s="22">
        <f>J18+J14+J9+J8</f>
        <v>560100</v>
      </c>
      <c r="K23" s="22">
        <f>J23+F23</f>
        <v>933100</v>
      </c>
    </row>
    <row r="24" spans="3:5" ht="12.75">
      <c r="C24" s="5"/>
      <c r="E24" s="6"/>
    </row>
    <row r="25" spans="2:9" ht="12.75">
      <c r="B25" t="s">
        <v>34</v>
      </c>
      <c r="C25" s="6"/>
      <c r="I25" s="6"/>
    </row>
    <row r="26" ht="12.75">
      <c r="E26" s="6"/>
    </row>
    <row r="27" ht="12.75">
      <c r="C27">
        <v>20875466</v>
      </c>
    </row>
  </sheetData>
  <sheetProtection/>
  <mergeCells count="2">
    <mergeCell ref="A2:K2"/>
    <mergeCell ref="A3:K3"/>
  </mergeCells>
  <printOptions/>
  <pageMargins left="0.590551181102362" right="0.590551181102362" top="0.393700787401575" bottom="0.393700787401575" header="0" footer="0"/>
  <pageSetup fitToHeight="50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2017-12-07T04:34:25Z</cp:lastPrinted>
  <dcterms:created xsi:type="dcterms:W3CDTF">2017-12-06T09:48:56Z</dcterms:created>
  <dcterms:modified xsi:type="dcterms:W3CDTF">2017-12-13T08:17:15Z</dcterms:modified>
  <cp:category/>
  <cp:version/>
  <cp:contentType/>
  <cp:contentStatus/>
</cp:coreProperties>
</file>