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'Лист1'!$A$1:$M$85</definedName>
  </definedNames>
  <calcPr fullCalcOnLoad="1"/>
</workbook>
</file>

<file path=xl/sharedStrings.xml><?xml version="1.0" encoding="utf-8"?>
<sst xmlns="http://schemas.openxmlformats.org/spreadsheetml/2006/main" count="140" uniqueCount="124">
  <si>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</si>
  <si>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</si>
  <si>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</si>
  <si>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</si>
  <si>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</si>
  <si>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</si>
  <si>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</si>
  <si>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</si>
  <si>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</si>
  <si>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</si>
  <si>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</si>
  <si>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Кінематографія</t>
  </si>
  <si>
    <t>130107</t>
  </si>
  <si>
    <t>130204</t>
  </si>
  <si>
    <t>110201</t>
  </si>
  <si>
    <t>110300</t>
  </si>
  <si>
    <t>250404</t>
  </si>
  <si>
    <t>Телебачення і радіомовлення</t>
  </si>
  <si>
    <t>Видатки загального фонду</t>
  </si>
  <si>
    <t>Видатки спеціального фонду</t>
  </si>
  <si>
    <t>споживання</t>
  </si>
  <si>
    <t>розвитку</t>
  </si>
  <si>
    <t>090000</t>
  </si>
  <si>
    <t>080000</t>
  </si>
  <si>
    <t>Охорона здров"я</t>
  </si>
  <si>
    <t>080101</t>
  </si>
  <si>
    <t xml:space="preserve">130000 </t>
  </si>
  <si>
    <t>Фізична культура і спорт</t>
  </si>
  <si>
    <t>210105</t>
  </si>
  <si>
    <t>070000</t>
  </si>
  <si>
    <t>070201</t>
  </si>
  <si>
    <t xml:space="preserve">Загальноосвітні школи </t>
  </si>
  <si>
    <t>070401</t>
  </si>
  <si>
    <t>070802</t>
  </si>
  <si>
    <t>070804</t>
  </si>
  <si>
    <t>070805</t>
  </si>
  <si>
    <t>до рішення районної ради</t>
  </si>
  <si>
    <t xml:space="preserve"> </t>
  </si>
  <si>
    <t>у тому числі видатки за рахунок цільових субвенцій з державного бюджету</t>
  </si>
  <si>
    <t>від               №</t>
  </si>
  <si>
    <t>Разом видатків</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</si>
  <si>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</si>
  <si>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</si>
  <si>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</si>
  <si>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</si>
  <si>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</si>
  <si>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</si>
  <si>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</si>
  <si>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</si>
  <si>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</si>
  <si>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</si>
  <si>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</si>
  <si>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</si>
  <si>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</si>
  <si>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Додаток 2</t>
  </si>
  <si>
    <t xml:space="preserve">Разом </t>
  </si>
  <si>
    <t>Зміни до видатків районного бюджету на 2011 рік за тимчасовою класифікацією видатків та кредитування місцевих бюджетів</t>
  </si>
  <si>
    <t>Позашкільні заклади освіти, заходи із позашкільної роботи з  дітьми</t>
  </si>
  <si>
    <t>Методична робота, інші заходи у сфері народної освіти</t>
  </si>
  <si>
    <t>Утримання апарату управління громадських фізкультурно-спортивних організацій (ФСТ "Колос")</t>
  </si>
  <si>
    <t>Видатки, не віднесені до основних груп</t>
  </si>
  <si>
    <t>Групи  централізованого господарського обслуговування</t>
  </si>
  <si>
    <t>Періодичні видання (газети та журнали)</t>
  </si>
  <si>
    <t>Централізовані  бухгалтерії обласних, міських, районних відділів освіти</t>
  </si>
  <si>
    <t>080300</t>
  </si>
  <si>
    <t>Поліклініки і амбулаторії ( крім спеціалізованих поліклінік та загальних і спеціалізованих стамотологічних поліклінік)</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</si>
  <si>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</si>
  <si>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</si>
  <si>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090405</t>
  </si>
  <si>
    <t>Субсидії населенню для відшкодування витрат на оплату житлово-комунальних послуг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</si>
  <si>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</si>
  <si>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</si>
  <si>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090216</t>
  </si>
  <si>
    <t>Пільги багатодітним сім"ям на придбання твердого  палива та скрапленого газу  - за рахунок субвенції з державного бюджету</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</si>
  <si>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</si>
  <si>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</si>
  <si>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</si>
  <si>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</si>
  <si>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</si>
  <si>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</si>
  <si>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</si>
  <si>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091204</t>
  </si>
  <si>
    <t>Територіальні центри соціального обслуговування (надання соціальних послуг)</t>
  </si>
  <si>
    <t>080600</t>
  </si>
  <si>
    <t>Фельшерсько-акушеські пункти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</si>
  <si>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</si>
  <si>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</si>
  <si>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</si>
  <si>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</si>
  <si>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</si>
  <si>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</si>
  <si>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Інші субвенції</t>
  </si>
  <si>
    <t>090413</t>
  </si>
  <si>
    <t>Допомога на догляд за інвалідом І чи ІІ групи внаслідок психічного розладу - за рахунок субвенції з обласного бюджету</t>
  </si>
  <si>
    <t>Цільові фонди</t>
  </si>
  <si>
    <t>Охорона та раціональне використання природних ресурсів</t>
  </si>
  <si>
    <t>091103</t>
  </si>
  <si>
    <t>Соціальні програми і заходи державних органів у справах молоді</t>
  </si>
  <si>
    <t>130115</t>
  </si>
  <si>
    <t xml:space="preserve">Центри "Спорт для всіх" та заходи з фізичної культури </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</si>
  <si>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</si>
  <si>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</si>
  <si>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090215</t>
  </si>
  <si>
    <t>Пільги багатодітним сім"ям на житлово-комунальні послуги - за рахунок субвенції з державного бюджету</t>
  </si>
  <si>
    <t>070807</t>
  </si>
  <si>
    <t>Інші освітні програми</t>
  </si>
  <si>
    <t>Державне управління</t>
  </si>
  <si>
    <t>Органи  місцевого самоврядування</t>
  </si>
  <si>
    <t>010000</t>
  </si>
  <si>
    <t>090305</t>
  </si>
  <si>
    <t>Допомога на дітей, над якими встановлено опіку чи піклування - за рахунок субвенції з державного бюджету</t>
  </si>
  <si>
    <t>090307</t>
  </si>
  <si>
    <t>090308</t>
  </si>
  <si>
    <t>070303</t>
  </si>
  <si>
    <t>Дитячі будинки ( в т.ч.сімейного типу, прийомні сім"ї)- за рахунок субвенції з державного бюджету</t>
  </si>
  <si>
    <t>110502</t>
  </si>
  <si>
    <t>Інші культурно-освітні заклади та заходи</t>
  </si>
  <si>
    <t>Тимчасова державна допомога дітям - за рахунок субвенції з державного бюджету</t>
  </si>
  <si>
    <t>Допомога при усиновленні дитини - за рахунок субвенції з державного бюджету</t>
  </si>
  <si>
    <t>Резервний фонд</t>
  </si>
  <si>
    <t xml:space="preserve">Субвенція на проведення видатків місцевих бюджетів, що не враховуються при визначенні обсягу міжбюджетних трансфертів </t>
  </si>
  <si>
    <t>Додаткова дотації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тприфного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прфілю</t>
  </si>
  <si>
    <t>Керуюча справами виконавчого апарату  районної ради</t>
  </si>
  <si>
    <t>Л.А.Кононенко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</si>
</sst>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4"/>
      <name val="Times New Roman Cyr"/>
      <family val="0"/>
    </font>
    <font>
      <sz val="14"/>
      <name val="Times New Roman Cyr"/>
      <family val="0"/>
    </font>
    <font>
      <sz val="12"/>
      <color indexed="8"/>
      <name val="Times New Roman"/>
      <family val="1"/>
    </font>
    <font>
      <b/>
      <sz val="12"/>
      <color indexed="8"/>
      <name val="Times New Roman"/>
      <family val="1"/>
    </font>
  </fonts>
  <fills count="2">
    <fill>
      <patternFill/>
    </fill>
    <fill>
      <patternFill patternType="gray125"/>
    </fill>
  </fills>
  <borders count="21">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9" fillId="0" borderId="0" xfId="0" applyFont="1" applyFill="1" applyBorder="1" applyAlignment="1">
      <alignment/>
    </xf>
    <xf numFmtId="174" fontId="10" fillId="0" borderId="0" xfId="0" applyNumberFormat="1" applyFont="1" applyAlignment="1">
      <alignment vertical="justify"/>
    </xf>
    <xf numFmtId="2" fontId="9" fillId="0" borderId="0" xfId="0" applyNumberFormat="1" applyFont="1" applyAlignment="1">
      <alignment vertical="justify"/>
    </xf>
    <xf numFmtId="2"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5"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5"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6" xfId="0" applyNumberFormat="1" applyFont="1" applyBorder="1" applyAlignment="1" applyProtection="1">
      <alignment horizontal="center" vertical="center" wrapText="1"/>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7" fillId="0" borderId="0" xfId="0" applyNumberFormat="1" applyFont="1" applyAlignment="1">
      <alignment horizontal="center"/>
    </xf>
    <xf numFmtId="0" fontId="17"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49" fontId="18" fillId="0" borderId="0" xfId="0" applyNumberFormat="1" applyFont="1" applyAlignment="1">
      <alignment horizontal="center" vertical="top"/>
    </xf>
    <xf numFmtId="0" fontId="14" fillId="0" borderId="0" xfId="0" applyFont="1" applyAlignment="1">
      <alignment horizontal="left" vertical="justify" wrapText="1"/>
    </xf>
    <xf numFmtId="0" fontId="14" fillId="0" borderId="0" xfId="0" applyFont="1" applyAlignment="1">
      <alignment vertical="justify" wrapText="1"/>
    </xf>
    <xf numFmtId="0" fontId="15"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10" fillId="0" borderId="0" xfId="0" applyNumberFormat="1" applyFont="1" applyAlignment="1">
      <alignment horizontal="right" vertical="top"/>
    </xf>
    <xf numFmtId="182" fontId="9" fillId="0" borderId="0" xfId="0" applyNumberFormat="1" applyFont="1" applyAlignment="1">
      <alignment horizontal="right" vertical="top"/>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3" fillId="0" borderId="0" xfId="0"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
    </xf>
    <xf numFmtId="49" fontId="13" fillId="0" borderId="0" xfId="0" applyNumberFormat="1" applyFont="1" applyBorder="1" applyAlignment="1">
      <alignment horizontal="center"/>
    </xf>
    <xf numFmtId="174" fontId="19" fillId="0" borderId="0" xfId="0" applyNumberFormat="1" applyFont="1" applyBorder="1" applyAlignment="1" applyProtection="1">
      <alignment horizontal="right"/>
      <protection locked="0"/>
    </xf>
    <xf numFmtId="174" fontId="20" fillId="0" borderId="0" xfId="0" applyNumberFormat="1" applyFont="1" applyBorder="1" applyAlignment="1" applyProtection="1">
      <alignment horizontal="right"/>
      <protection locked="0"/>
    </xf>
    <xf numFmtId="174" fontId="9" fillId="0" borderId="0" xfId="0" applyNumberFormat="1" applyFont="1" applyBorder="1" applyAlignment="1">
      <alignment horizontal="center"/>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8" fillId="0" borderId="0" xfId="0" applyFont="1" applyAlignment="1">
      <alignment horizontal="center"/>
    </xf>
    <xf numFmtId="49" fontId="3"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5" xfId="0" applyBorder="1" applyAlignment="1">
      <alignment horizontal="center" vertical="center" wrapText="1"/>
    </xf>
    <xf numFmtId="0" fontId="14" fillId="0" borderId="0" xfId="0" applyFont="1" applyAlignment="1">
      <alignment horizontal="left" wrapText="1"/>
    </xf>
    <xf numFmtId="49" fontId="3" fillId="0" borderId="7"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49" fontId="4" fillId="0" borderId="17"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888"/>
  <sheetViews>
    <sheetView tabSelected="1" view="pageBreakPreview" zoomScale="75" zoomScaleNormal="75" zoomScaleSheetLayoutView="75" workbookViewId="0" topLeftCell="A4">
      <pane ySplit="4065" topLeftCell="BM76" activePane="bottomLeft" state="split"/>
      <selection pane="topLeft" activeCell="A7" sqref="A7:M7"/>
      <selection pane="bottomLeft" activeCell="F111" sqref="F111"/>
    </sheetView>
  </sheetViews>
  <sheetFormatPr defaultColWidth="9.00390625" defaultRowHeight="12.75"/>
  <cols>
    <col min="1" max="1" width="19.12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4" ht="12.75">
      <c r="I4" s="1" t="s">
        <v>54</v>
      </c>
    </row>
    <row r="5" ht="12.75">
      <c r="I5" s="1" t="s">
        <v>36</v>
      </c>
    </row>
    <row r="6" ht="12.75">
      <c r="I6" s="1" t="s">
        <v>39</v>
      </c>
    </row>
    <row r="7" spans="1:13" ht="20.25">
      <c r="A7" s="87" t="s">
        <v>56</v>
      </c>
      <c r="B7" s="87"/>
      <c r="C7" s="87"/>
      <c r="D7" s="87"/>
      <c r="E7" s="87"/>
      <c r="F7" s="87"/>
      <c r="G7" s="87"/>
      <c r="H7" s="87"/>
      <c r="I7" s="87"/>
      <c r="J7" s="87"/>
      <c r="K7" s="87"/>
      <c r="L7" s="87"/>
      <c r="M7" s="87"/>
    </row>
    <row r="8" ht="13.5" thickBot="1">
      <c r="M8" s="1" t="s">
        <v>4</v>
      </c>
    </row>
    <row r="9" spans="1:13" ht="32.25" customHeight="1">
      <c r="A9" s="39" t="s">
        <v>41</v>
      </c>
      <c r="B9" s="48" t="s">
        <v>43</v>
      </c>
      <c r="C9" s="92" t="s">
        <v>18</v>
      </c>
      <c r="D9" s="93"/>
      <c r="E9" s="93"/>
      <c r="F9" s="92" t="s">
        <v>19</v>
      </c>
      <c r="G9" s="98"/>
      <c r="H9" s="98"/>
      <c r="I9" s="98"/>
      <c r="J9" s="98"/>
      <c r="K9" s="98"/>
      <c r="L9" s="99"/>
      <c r="M9" s="90" t="s">
        <v>55</v>
      </c>
    </row>
    <row r="10" spans="1:13" ht="12.75" customHeight="1">
      <c r="A10" s="81" t="s">
        <v>42</v>
      </c>
      <c r="B10" s="84" t="s">
        <v>44</v>
      </c>
      <c r="C10" s="95" t="s">
        <v>0</v>
      </c>
      <c r="D10" s="89" t="s">
        <v>1</v>
      </c>
      <c r="E10" s="89"/>
      <c r="F10" s="88" t="s">
        <v>0</v>
      </c>
      <c r="G10" s="89" t="s">
        <v>20</v>
      </c>
      <c r="H10" s="89" t="s">
        <v>1</v>
      </c>
      <c r="I10" s="89"/>
      <c r="J10" s="89" t="s">
        <v>21</v>
      </c>
      <c r="K10" s="100" t="s">
        <v>45</v>
      </c>
      <c r="L10" s="101"/>
      <c r="M10" s="91"/>
    </row>
    <row r="11" spans="1:13" ht="12.75" customHeight="1">
      <c r="A11" s="82"/>
      <c r="B11" s="85"/>
      <c r="C11" s="96"/>
      <c r="D11" s="104" t="s">
        <v>2</v>
      </c>
      <c r="E11" s="104" t="s">
        <v>3</v>
      </c>
      <c r="F11" s="88"/>
      <c r="G11" s="89"/>
      <c r="H11" s="104" t="s">
        <v>2</v>
      </c>
      <c r="I11" s="104" t="s">
        <v>3</v>
      </c>
      <c r="J11" s="89"/>
      <c r="K11" s="102" t="s">
        <v>46</v>
      </c>
      <c r="L11" s="52" t="s">
        <v>45</v>
      </c>
      <c r="M11" s="91"/>
    </row>
    <row r="12" spans="1:13" ht="137.25" customHeight="1">
      <c r="A12" s="83"/>
      <c r="B12" s="86"/>
      <c r="C12" s="97"/>
      <c r="D12" s="105"/>
      <c r="E12" s="105"/>
      <c r="F12" s="88"/>
      <c r="G12" s="89"/>
      <c r="H12" s="105"/>
      <c r="I12" s="105"/>
      <c r="J12" s="89"/>
      <c r="K12" s="103"/>
      <c r="L12" s="52" t="s">
        <v>47</v>
      </c>
      <c r="M12" s="91"/>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17.25" customHeight="1">
      <c r="A14" s="77" t="s">
        <v>108</v>
      </c>
      <c r="B14" s="73" t="s">
        <v>106</v>
      </c>
      <c r="C14" s="72"/>
      <c r="D14" s="72"/>
      <c r="E14" s="72"/>
      <c r="F14" s="71"/>
      <c r="G14" s="71"/>
      <c r="H14" s="71"/>
      <c r="I14" s="71"/>
      <c r="J14" s="71"/>
      <c r="K14" s="71"/>
      <c r="L14" s="71"/>
      <c r="M14" s="71"/>
    </row>
    <row r="15" spans="1:13" ht="17.25" customHeight="1">
      <c r="A15" s="76">
        <v>10116</v>
      </c>
      <c r="B15" s="75" t="s">
        <v>107</v>
      </c>
      <c r="C15" s="78">
        <v>70.22</v>
      </c>
      <c r="D15" s="78"/>
      <c r="E15" s="78">
        <v>5</v>
      </c>
      <c r="F15" s="68">
        <f>G15+J15</f>
        <v>5.78</v>
      </c>
      <c r="G15" s="71"/>
      <c r="H15" s="71"/>
      <c r="I15" s="71"/>
      <c r="J15" s="80">
        <v>5.78</v>
      </c>
      <c r="K15" s="80">
        <v>5.78</v>
      </c>
      <c r="L15" s="80">
        <v>5.78</v>
      </c>
      <c r="M15" s="68">
        <f>F15+C15</f>
        <v>76</v>
      </c>
    </row>
    <row r="16" spans="1:13" ht="17.25" customHeight="1">
      <c r="A16" s="71"/>
      <c r="B16" s="74" t="s">
        <v>0</v>
      </c>
      <c r="C16" s="79">
        <f>C15</f>
        <v>70.22</v>
      </c>
      <c r="D16" s="79">
        <f aca="true" t="shared" si="0" ref="D16:L16">D15</f>
        <v>0</v>
      </c>
      <c r="E16" s="79">
        <f t="shared" si="0"/>
        <v>5</v>
      </c>
      <c r="F16" s="79">
        <f t="shared" si="0"/>
        <v>5.78</v>
      </c>
      <c r="G16" s="79">
        <f t="shared" si="0"/>
        <v>0</v>
      </c>
      <c r="H16" s="79">
        <f t="shared" si="0"/>
        <v>0</v>
      </c>
      <c r="I16" s="79">
        <f t="shared" si="0"/>
        <v>0</v>
      </c>
      <c r="J16" s="79">
        <f t="shared" si="0"/>
        <v>5.78</v>
      </c>
      <c r="K16" s="79">
        <f t="shared" si="0"/>
        <v>5.78</v>
      </c>
      <c r="L16" s="79">
        <f t="shared" si="0"/>
        <v>5.78</v>
      </c>
      <c r="M16" s="79">
        <f>F16+C16</f>
        <v>76</v>
      </c>
    </row>
    <row r="17" spans="1:13" ht="18.75">
      <c r="A17" s="54" t="s">
        <v>29</v>
      </c>
      <c r="B17" s="24" t="s">
        <v>7</v>
      </c>
      <c r="C17" s="25"/>
      <c r="D17" s="25"/>
      <c r="E17" s="25"/>
      <c r="F17"/>
      <c r="G17" s="25"/>
      <c r="H17" s="25"/>
      <c r="I17" s="25"/>
      <c r="J17" s="25"/>
      <c r="K17" s="25"/>
      <c r="L17" s="25"/>
      <c r="M17" s="68"/>
    </row>
    <row r="18" spans="1:13" ht="15.75">
      <c r="A18" s="44" t="s">
        <v>30</v>
      </c>
      <c r="B18" s="35" t="s">
        <v>31</v>
      </c>
      <c r="C18" s="68">
        <f>5+8+522.681+100+40+8</f>
        <v>683.681</v>
      </c>
      <c r="D18" s="68">
        <v>383.48</v>
      </c>
      <c r="E18" s="68">
        <v>40</v>
      </c>
      <c r="F18" s="68">
        <f>G18+J18</f>
        <v>112.3</v>
      </c>
      <c r="G18" s="68"/>
      <c r="H18" s="68"/>
      <c r="I18" s="68"/>
      <c r="J18" s="68">
        <v>112.3</v>
      </c>
      <c r="K18" s="68">
        <v>112.3</v>
      </c>
      <c r="L18" s="68">
        <v>112.3</v>
      </c>
      <c r="M18" s="68">
        <f>F18+C18</f>
        <v>795.981</v>
      </c>
    </row>
    <row r="19" spans="1:13" ht="31.5">
      <c r="A19" s="44" t="s">
        <v>113</v>
      </c>
      <c r="B19" s="32" t="s">
        <v>114</v>
      </c>
      <c r="C19" s="68">
        <v>32.653</v>
      </c>
      <c r="D19" s="68"/>
      <c r="E19" s="68"/>
      <c r="F19" s="68"/>
      <c r="G19" s="68"/>
      <c r="H19" s="68"/>
      <c r="I19" s="68"/>
      <c r="J19" s="68"/>
      <c r="K19" s="68"/>
      <c r="L19" s="68"/>
      <c r="M19" s="68">
        <f>F19+C19</f>
        <v>32.653</v>
      </c>
    </row>
    <row r="20" spans="1:13" ht="31.5">
      <c r="A20" s="45" t="s">
        <v>32</v>
      </c>
      <c r="B20" s="34" t="s">
        <v>57</v>
      </c>
      <c r="C20" s="68">
        <v>49.067</v>
      </c>
      <c r="D20" s="68">
        <v>36</v>
      </c>
      <c r="E20" s="68"/>
      <c r="F20" s="68"/>
      <c r="G20" s="68"/>
      <c r="H20" s="68"/>
      <c r="I20" s="68"/>
      <c r="J20" s="68"/>
      <c r="K20" s="68"/>
      <c r="L20" s="68"/>
      <c r="M20" s="68">
        <f aca="true" t="shared" si="1" ref="M20:M47">F20+C20</f>
        <v>49.067</v>
      </c>
    </row>
    <row r="21" spans="1:13" ht="15.75">
      <c r="A21" s="44" t="s">
        <v>33</v>
      </c>
      <c r="B21" s="35" t="s">
        <v>58</v>
      </c>
      <c r="C21" s="68">
        <v>47.335</v>
      </c>
      <c r="D21" s="68">
        <v>34.73</v>
      </c>
      <c r="E21" s="68"/>
      <c r="F21" s="68"/>
      <c r="G21" s="68"/>
      <c r="H21" s="68"/>
      <c r="I21" s="68"/>
      <c r="J21" s="68"/>
      <c r="K21" s="68"/>
      <c r="L21" s="68"/>
      <c r="M21" s="68">
        <f t="shared" si="1"/>
        <v>47.335</v>
      </c>
    </row>
    <row r="22" spans="1:13" ht="31.5">
      <c r="A22" s="45" t="s">
        <v>34</v>
      </c>
      <c r="B22" s="32" t="s">
        <v>63</v>
      </c>
      <c r="C22" s="68">
        <v>6.259</v>
      </c>
      <c r="D22" s="68">
        <v>4.592</v>
      </c>
      <c r="E22" s="68"/>
      <c r="F22" s="68"/>
      <c r="G22" s="68"/>
      <c r="H22" s="68"/>
      <c r="I22" s="68"/>
      <c r="J22" s="68"/>
      <c r="K22" s="68"/>
      <c r="L22" s="68"/>
      <c r="M22" s="68">
        <f t="shared" si="1"/>
        <v>6.259</v>
      </c>
    </row>
    <row r="23" spans="1:13" ht="15.75">
      <c r="A23" s="44" t="s">
        <v>35</v>
      </c>
      <c r="B23" s="32" t="s">
        <v>61</v>
      </c>
      <c r="C23" s="68">
        <v>4.408</v>
      </c>
      <c r="D23" s="68">
        <v>3.234</v>
      </c>
      <c r="E23" s="68"/>
      <c r="F23" s="68"/>
      <c r="G23" s="68"/>
      <c r="H23" s="68"/>
      <c r="I23" s="68"/>
      <c r="J23" s="68"/>
      <c r="K23" s="68"/>
      <c r="L23" s="68"/>
      <c r="M23" s="68">
        <f t="shared" si="1"/>
        <v>4.408</v>
      </c>
    </row>
    <row r="24" spans="1:13" ht="15.75">
      <c r="A24" s="44" t="s">
        <v>104</v>
      </c>
      <c r="B24" s="32" t="s">
        <v>105</v>
      </c>
      <c r="C24" s="68"/>
      <c r="D24" s="68"/>
      <c r="E24" s="68"/>
      <c r="F24" s="69">
        <f>G24+J24</f>
        <v>18</v>
      </c>
      <c r="G24" s="68"/>
      <c r="H24" s="68"/>
      <c r="I24" s="68"/>
      <c r="J24" s="68">
        <v>18</v>
      </c>
      <c r="K24" s="68">
        <v>18</v>
      </c>
      <c r="L24" s="68">
        <v>18</v>
      </c>
      <c r="M24" s="68">
        <f t="shared" si="1"/>
        <v>18</v>
      </c>
    </row>
    <row r="25" spans="4:13" ht="15.75">
      <c r="D25" s="68"/>
      <c r="E25" s="68"/>
      <c r="F25" s="69"/>
      <c r="G25" s="68"/>
      <c r="H25" s="68"/>
      <c r="I25" s="68"/>
      <c r="J25" s="68"/>
      <c r="K25" s="68"/>
      <c r="L25" s="68"/>
      <c r="M25" s="68"/>
    </row>
    <row r="26" spans="1:13" ht="15.75">
      <c r="A26" s="46"/>
      <c r="B26" s="9" t="s">
        <v>0</v>
      </c>
      <c r="C26" s="69">
        <f>C18+C19+C20+C21+C22+C23</f>
        <v>823.4030000000001</v>
      </c>
      <c r="D26" s="69">
        <f>D18+D19+D20+D21+D22+D23</f>
        <v>462.036</v>
      </c>
      <c r="E26" s="69">
        <f>E18+E19+E20+E21+E22+E23</f>
        <v>40</v>
      </c>
      <c r="F26" s="69">
        <f>F18+F19+F20+F21+F22+F23+F24</f>
        <v>130.3</v>
      </c>
      <c r="G26" s="69">
        <f aca="true" t="shared" si="2" ref="G26:L26">G18+G19+G20+G21+G22+G23+G24</f>
        <v>0</v>
      </c>
      <c r="H26" s="69">
        <f t="shared" si="2"/>
        <v>0</v>
      </c>
      <c r="I26" s="69">
        <f t="shared" si="2"/>
        <v>0</v>
      </c>
      <c r="J26" s="69">
        <f t="shared" si="2"/>
        <v>130.3</v>
      </c>
      <c r="K26" s="69">
        <f t="shared" si="2"/>
        <v>130.3</v>
      </c>
      <c r="L26" s="69">
        <f t="shared" si="2"/>
        <v>130.3</v>
      </c>
      <c r="M26" s="69">
        <f>F26+C26</f>
        <v>953.7030000000002</v>
      </c>
    </row>
    <row r="27" spans="1:13" ht="18.75">
      <c r="A27" s="55" t="s">
        <v>23</v>
      </c>
      <c r="B27" s="56" t="s">
        <v>24</v>
      </c>
      <c r="C27" s="68"/>
      <c r="D27" s="68"/>
      <c r="E27" s="68"/>
      <c r="F27" s="68"/>
      <c r="G27" s="68"/>
      <c r="H27" s="68"/>
      <c r="I27" s="68"/>
      <c r="J27" s="68"/>
      <c r="K27" s="68"/>
      <c r="L27" s="68"/>
      <c r="M27" s="68" t="s">
        <v>37</v>
      </c>
    </row>
    <row r="28" spans="1:13" ht="15.75">
      <c r="A28" s="44" t="s">
        <v>25</v>
      </c>
      <c r="B28" s="32" t="s">
        <v>53</v>
      </c>
      <c r="C28" s="68">
        <v>325.225</v>
      </c>
      <c r="D28" s="68">
        <f>3.7+141.8</f>
        <v>145.5</v>
      </c>
      <c r="E28" s="68"/>
      <c r="F28" s="68">
        <v>18</v>
      </c>
      <c r="G28" s="68"/>
      <c r="H28" s="68"/>
      <c r="I28" s="68"/>
      <c r="J28" s="68">
        <v>18</v>
      </c>
      <c r="K28" s="68">
        <v>18</v>
      </c>
      <c r="L28" s="68">
        <v>18</v>
      </c>
      <c r="M28" s="68">
        <f>F28+C28</f>
        <v>343.225</v>
      </c>
    </row>
    <row r="29" spans="1:13" ht="31.5">
      <c r="A29" s="45" t="s">
        <v>64</v>
      </c>
      <c r="B29" s="32" t="s">
        <v>65</v>
      </c>
      <c r="C29" s="68">
        <f>0.5+13.6</f>
        <v>14.1</v>
      </c>
      <c r="D29" s="68">
        <v>10</v>
      </c>
      <c r="E29" s="68"/>
      <c r="F29" s="68"/>
      <c r="G29" s="68"/>
      <c r="H29" s="68"/>
      <c r="I29" s="68"/>
      <c r="J29" s="68"/>
      <c r="K29" s="68"/>
      <c r="L29" s="68"/>
      <c r="M29" s="68">
        <f t="shared" si="1"/>
        <v>14.1</v>
      </c>
    </row>
    <row r="30" spans="1:13" ht="15.75">
      <c r="A30" s="45" t="s">
        <v>83</v>
      </c>
      <c r="B30" s="32" t="s">
        <v>84</v>
      </c>
      <c r="C30" s="68">
        <v>13.6</v>
      </c>
      <c r="D30" s="68">
        <v>10</v>
      </c>
      <c r="E30" s="68"/>
      <c r="F30" s="68"/>
      <c r="G30" s="68"/>
      <c r="H30" s="68"/>
      <c r="I30" s="68"/>
      <c r="J30" s="68"/>
      <c r="K30" s="68"/>
      <c r="L30" s="68"/>
      <c r="M30" s="68">
        <f>F30+C30</f>
        <v>13.6</v>
      </c>
    </row>
    <row r="31" spans="1:13" ht="15.75">
      <c r="A31" s="43"/>
      <c r="B31" s="9" t="s">
        <v>0</v>
      </c>
      <c r="C31" s="69">
        <f>C28+C29+C30</f>
        <v>352.92500000000007</v>
      </c>
      <c r="D31" s="69">
        <f>D28+D29+D30</f>
        <v>165.5</v>
      </c>
      <c r="E31" s="69">
        <f>E28+E29+E30</f>
        <v>0</v>
      </c>
      <c r="F31" s="69">
        <f>G31+J31</f>
        <v>18</v>
      </c>
      <c r="G31" s="69">
        <f aca="true" t="shared" si="3" ref="G31:L31">G28+G29+G30</f>
        <v>0</v>
      </c>
      <c r="H31" s="69">
        <f t="shared" si="3"/>
        <v>0</v>
      </c>
      <c r="I31" s="69">
        <f t="shared" si="3"/>
        <v>0</v>
      </c>
      <c r="J31" s="69">
        <f t="shared" si="3"/>
        <v>18</v>
      </c>
      <c r="K31" s="69">
        <f t="shared" si="3"/>
        <v>18</v>
      </c>
      <c r="L31" s="69">
        <f t="shared" si="3"/>
        <v>18</v>
      </c>
      <c r="M31" s="69">
        <f>F31+C31</f>
        <v>370.92500000000007</v>
      </c>
    </row>
    <row r="32" spans="1:13" s="19" customFormat="1" ht="18.75">
      <c r="A32" s="55" t="s">
        <v>22</v>
      </c>
      <c r="B32" s="57" t="s">
        <v>5</v>
      </c>
      <c r="C32" s="69"/>
      <c r="D32" s="69"/>
      <c r="E32" s="69"/>
      <c r="F32" s="68"/>
      <c r="G32" s="69"/>
      <c r="H32" s="69"/>
      <c r="I32" s="69"/>
      <c r="J32" s="69"/>
      <c r="K32" s="69"/>
      <c r="L32" s="69"/>
      <c r="M32" s="68"/>
    </row>
    <row r="33" spans="1:13" s="19" customFormat="1" ht="198" customHeight="1">
      <c r="A33" s="64" t="s">
        <v>66</v>
      </c>
      <c r="B33" s="18" t="s">
        <v>67</v>
      </c>
      <c r="C33" s="68">
        <v>-129.795</v>
      </c>
      <c r="D33" s="69"/>
      <c r="E33" s="69"/>
      <c r="F33" s="68"/>
      <c r="G33" s="69"/>
      <c r="H33" s="69"/>
      <c r="I33" s="69"/>
      <c r="J33" s="69"/>
      <c r="K33" s="69"/>
      <c r="L33" s="69"/>
      <c r="M33" s="68">
        <f t="shared" si="1"/>
        <v>-129.795</v>
      </c>
    </row>
    <row r="34" spans="1:13" s="19" customFormat="1" ht="165" customHeight="1">
      <c r="A34" s="64" t="s">
        <v>74</v>
      </c>
      <c r="B34" s="18" t="s">
        <v>75</v>
      </c>
      <c r="C34" s="70">
        <v>-15.6935</v>
      </c>
      <c r="D34" s="69"/>
      <c r="E34" s="69"/>
      <c r="F34" s="68"/>
      <c r="G34" s="69"/>
      <c r="H34" s="69"/>
      <c r="I34" s="69"/>
      <c r="J34" s="69"/>
      <c r="K34" s="69"/>
      <c r="L34" s="69"/>
      <c r="M34" s="70">
        <f t="shared" si="1"/>
        <v>-15.6935</v>
      </c>
    </row>
    <row r="35" spans="1:13" s="19" customFormat="1" ht="310.5" customHeight="1">
      <c r="A35" s="64" t="s">
        <v>76</v>
      </c>
      <c r="B35" s="31" t="s">
        <v>77</v>
      </c>
      <c r="C35" s="68">
        <v>0.222</v>
      </c>
      <c r="D35" s="69"/>
      <c r="E35" s="69"/>
      <c r="F35" s="68"/>
      <c r="G35" s="69"/>
      <c r="H35" s="69"/>
      <c r="I35" s="69"/>
      <c r="J35" s="69"/>
      <c r="K35" s="69"/>
      <c r="L35" s="69"/>
      <c r="M35" s="68">
        <f t="shared" si="1"/>
        <v>0.222</v>
      </c>
    </row>
    <row r="36" spans="1:13" s="19" customFormat="1" ht="49.5" customHeight="1">
      <c r="A36" s="64"/>
      <c r="B36" s="18" t="s">
        <v>78</v>
      </c>
      <c r="C36" s="68"/>
      <c r="D36" s="69"/>
      <c r="E36" s="69"/>
      <c r="F36" s="68"/>
      <c r="G36" s="69"/>
      <c r="H36" s="69"/>
      <c r="I36" s="69"/>
      <c r="J36" s="69"/>
      <c r="K36" s="69"/>
      <c r="L36" s="69"/>
      <c r="M36" s="68"/>
    </row>
    <row r="37" spans="1:13" s="19" customFormat="1" ht="86.25" customHeight="1">
      <c r="A37" s="64" t="s">
        <v>70</v>
      </c>
      <c r="B37" s="18" t="s">
        <v>71</v>
      </c>
      <c r="C37" s="68">
        <v>-0.222</v>
      </c>
      <c r="D37" s="69"/>
      <c r="E37" s="69"/>
      <c r="F37" s="68"/>
      <c r="G37" s="69"/>
      <c r="H37" s="69"/>
      <c r="I37" s="69"/>
      <c r="J37" s="69"/>
      <c r="K37" s="69"/>
      <c r="L37" s="69"/>
      <c r="M37" s="68">
        <f t="shared" si="1"/>
        <v>-0.222</v>
      </c>
    </row>
    <row r="38" spans="1:13" s="19" customFormat="1" ht="38.25" customHeight="1">
      <c r="A38" s="64" t="s">
        <v>102</v>
      </c>
      <c r="B38" s="18" t="s">
        <v>103</v>
      </c>
      <c r="C38" s="68">
        <v>50</v>
      </c>
      <c r="D38" s="69"/>
      <c r="E38" s="69"/>
      <c r="F38" s="68"/>
      <c r="G38" s="69"/>
      <c r="H38" s="69"/>
      <c r="I38" s="69"/>
      <c r="J38" s="69"/>
      <c r="K38" s="69"/>
      <c r="L38" s="69"/>
      <c r="M38" s="68">
        <f t="shared" si="1"/>
        <v>50</v>
      </c>
    </row>
    <row r="39" spans="1:13" s="19" customFormat="1" ht="37.5" customHeight="1">
      <c r="A39" s="64" t="s">
        <v>72</v>
      </c>
      <c r="B39" s="18" t="s">
        <v>73</v>
      </c>
      <c r="C39" s="68">
        <v>-1.504</v>
      </c>
      <c r="D39" s="69"/>
      <c r="E39" s="69"/>
      <c r="F39" s="68"/>
      <c r="G39" s="69"/>
      <c r="H39" s="69"/>
      <c r="I39" s="69"/>
      <c r="J39" s="69"/>
      <c r="K39" s="69"/>
      <c r="L39" s="69"/>
      <c r="M39" s="68">
        <f t="shared" si="1"/>
        <v>-1.504</v>
      </c>
    </row>
    <row r="40" spans="1:13" s="19" customFormat="1" ht="37.5" customHeight="1">
      <c r="A40" s="64" t="s">
        <v>109</v>
      </c>
      <c r="B40" s="18" t="s">
        <v>110</v>
      </c>
      <c r="C40" s="68">
        <v>-192.4</v>
      </c>
      <c r="D40" s="69"/>
      <c r="E40" s="69"/>
      <c r="F40" s="68"/>
      <c r="G40" s="69"/>
      <c r="H40" s="69"/>
      <c r="I40" s="69"/>
      <c r="J40" s="69"/>
      <c r="K40" s="69"/>
      <c r="L40" s="69"/>
      <c r="M40" s="68">
        <f t="shared" si="1"/>
        <v>-192.4</v>
      </c>
    </row>
    <row r="41" spans="1:13" s="19" customFormat="1" ht="37.5" customHeight="1">
      <c r="A41" s="64" t="s">
        <v>111</v>
      </c>
      <c r="B41" s="65" t="s">
        <v>117</v>
      </c>
      <c r="C41" s="68">
        <v>185.4</v>
      </c>
      <c r="D41" s="69"/>
      <c r="E41" s="69"/>
      <c r="F41" s="68"/>
      <c r="G41" s="69"/>
      <c r="H41" s="69"/>
      <c r="I41" s="69"/>
      <c r="J41" s="69"/>
      <c r="K41" s="69"/>
      <c r="L41" s="69"/>
      <c r="M41" s="68">
        <f t="shared" si="1"/>
        <v>185.4</v>
      </c>
    </row>
    <row r="42" spans="1:13" s="19" customFormat="1" ht="37.5" customHeight="1">
      <c r="A42" s="64" t="s">
        <v>112</v>
      </c>
      <c r="B42" s="65" t="s">
        <v>118</v>
      </c>
      <c r="C42" s="68">
        <v>7</v>
      </c>
      <c r="D42" s="69"/>
      <c r="E42" s="69"/>
      <c r="F42" s="68"/>
      <c r="G42" s="69"/>
      <c r="H42" s="69"/>
      <c r="I42" s="69"/>
      <c r="J42" s="69"/>
      <c r="K42" s="69"/>
      <c r="L42" s="69"/>
      <c r="M42" s="68">
        <f t="shared" si="1"/>
        <v>7</v>
      </c>
    </row>
    <row r="43" spans="1:13" s="19" customFormat="1" ht="47.25">
      <c r="A43" s="64" t="s">
        <v>68</v>
      </c>
      <c r="B43" s="18" t="s">
        <v>69</v>
      </c>
      <c r="C43" s="68">
        <v>79.795</v>
      </c>
      <c r="D43" s="69"/>
      <c r="E43" s="69"/>
      <c r="F43" s="68"/>
      <c r="G43" s="69"/>
      <c r="H43" s="69"/>
      <c r="I43" s="69"/>
      <c r="J43" s="69"/>
      <c r="K43" s="69"/>
      <c r="L43" s="69"/>
      <c r="M43" s="68">
        <f t="shared" si="1"/>
        <v>79.795</v>
      </c>
    </row>
    <row r="44" spans="1:13" s="19" customFormat="1" ht="47.25">
      <c r="A44" s="64" t="s">
        <v>79</v>
      </c>
      <c r="B44" s="18" t="s">
        <v>80</v>
      </c>
      <c r="C44" s="70">
        <v>40.2975</v>
      </c>
      <c r="D44" s="69"/>
      <c r="E44" s="69"/>
      <c r="F44" s="68"/>
      <c r="G44" s="69"/>
      <c r="H44" s="69"/>
      <c r="I44" s="69"/>
      <c r="J44" s="69"/>
      <c r="K44" s="69"/>
      <c r="L44" s="69"/>
      <c r="M44" s="70">
        <f t="shared" si="1"/>
        <v>40.2975</v>
      </c>
    </row>
    <row r="45" spans="1:13" s="19" customFormat="1" ht="31.5">
      <c r="A45" s="41" t="s">
        <v>92</v>
      </c>
      <c r="B45" s="18" t="s">
        <v>93</v>
      </c>
      <c r="C45" s="68">
        <v>-1</v>
      </c>
      <c r="D45" s="69"/>
      <c r="E45" s="69"/>
      <c r="F45" s="68"/>
      <c r="G45" s="69"/>
      <c r="H45" s="69"/>
      <c r="I45" s="69"/>
      <c r="J45" s="69"/>
      <c r="K45" s="69"/>
      <c r="L45" s="69"/>
      <c r="M45" s="68">
        <f t="shared" si="1"/>
        <v>-1</v>
      </c>
    </row>
    <row r="46" spans="1:13" s="19" customFormat="1" ht="22.5" customHeight="1">
      <c r="A46" s="41" t="s">
        <v>96</v>
      </c>
      <c r="B46" s="67" t="s">
        <v>97</v>
      </c>
      <c r="C46" s="68">
        <v>7</v>
      </c>
      <c r="D46" s="69"/>
      <c r="E46" s="69"/>
      <c r="F46" s="68"/>
      <c r="G46" s="69"/>
      <c r="H46" s="69"/>
      <c r="I46" s="69"/>
      <c r="J46" s="69"/>
      <c r="K46" s="69"/>
      <c r="L46" s="69"/>
      <c r="M46" s="68">
        <f t="shared" si="1"/>
        <v>7</v>
      </c>
    </row>
    <row r="47" spans="1:13" s="19" customFormat="1" ht="31.5">
      <c r="A47" s="41" t="s">
        <v>81</v>
      </c>
      <c r="B47" s="18" t="s">
        <v>82</v>
      </c>
      <c r="C47" s="68">
        <v>78.1</v>
      </c>
      <c r="D47" s="68">
        <v>57.3</v>
      </c>
      <c r="E47" s="69"/>
      <c r="F47" s="68"/>
      <c r="G47" s="69"/>
      <c r="H47" s="69"/>
      <c r="I47" s="69"/>
      <c r="J47" s="69"/>
      <c r="K47" s="69"/>
      <c r="L47" s="69"/>
      <c r="M47" s="68">
        <f t="shared" si="1"/>
        <v>78.1</v>
      </c>
    </row>
    <row r="48" spans="1:13" s="19" customFormat="1" ht="15.75">
      <c r="A48" s="44"/>
      <c r="B48" s="13" t="s">
        <v>6</v>
      </c>
      <c r="C48" s="69">
        <f>SUM(C33:C47)</f>
        <v>107.20000000000002</v>
      </c>
      <c r="D48" s="69">
        <f>SUM(D33:D47)</f>
        <v>57.3</v>
      </c>
      <c r="E48" s="69">
        <f>SUM(E33:E47)</f>
        <v>0</v>
      </c>
      <c r="F48" s="69">
        <f>G48+J48</f>
        <v>0</v>
      </c>
      <c r="G48" s="69">
        <f aca="true" t="shared" si="4" ref="G48:L48">SUM(G45:G46)</f>
        <v>0</v>
      </c>
      <c r="H48" s="69">
        <f t="shared" si="4"/>
        <v>0</v>
      </c>
      <c r="I48" s="69">
        <f t="shared" si="4"/>
        <v>0</v>
      </c>
      <c r="J48" s="69">
        <f t="shared" si="4"/>
        <v>0</v>
      </c>
      <c r="K48" s="69">
        <f t="shared" si="4"/>
        <v>0</v>
      </c>
      <c r="L48" s="69">
        <f t="shared" si="4"/>
        <v>0</v>
      </c>
      <c r="M48" s="69">
        <f>F48+C48</f>
        <v>107.20000000000002</v>
      </c>
    </row>
    <row r="49" spans="1:13" s="19" customFormat="1" ht="15.75">
      <c r="A49" s="46" t="s">
        <v>9</v>
      </c>
      <c r="B49" s="9" t="s">
        <v>8</v>
      </c>
      <c r="C49" s="68"/>
      <c r="D49" s="68"/>
      <c r="E49" s="68"/>
      <c r="F49" s="68"/>
      <c r="G49" s="68"/>
      <c r="H49" s="68"/>
      <c r="I49" s="68"/>
      <c r="J49" s="68"/>
      <c r="K49" s="68"/>
      <c r="L49" s="68"/>
      <c r="M49" s="68"/>
    </row>
    <row r="50" spans="1:13" s="19" customFormat="1" ht="15.75">
      <c r="A50" s="41" t="s">
        <v>14</v>
      </c>
      <c r="B50" s="18" t="s">
        <v>10</v>
      </c>
      <c r="C50" s="68">
        <f>19.2+8</f>
        <v>27.2</v>
      </c>
      <c r="D50" s="68">
        <v>14.085</v>
      </c>
      <c r="E50" s="68">
        <v>12</v>
      </c>
      <c r="F50" s="68">
        <v>2.5</v>
      </c>
      <c r="G50" s="68"/>
      <c r="H50" s="68"/>
      <c r="I50" s="68"/>
      <c r="J50" s="68">
        <v>2.5</v>
      </c>
      <c r="K50" s="68">
        <v>2.5</v>
      </c>
      <c r="L50" s="68">
        <v>2.5</v>
      </c>
      <c r="M50" s="68">
        <f aca="true" t="shared" si="5" ref="M50:M55">F50+C50</f>
        <v>29.7</v>
      </c>
    </row>
    <row r="51" spans="1:13" s="19" customFormat="1" ht="15.75">
      <c r="A51" s="41" t="s">
        <v>85</v>
      </c>
      <c r="B51" s="18" t="s">
        <v>86</v>
      </c>
      <c r="C51" s="68">
        <v>7.7</v>
      </c>
      <c r="D51" s="68">
        <v>3.45</v>
      </c>
      <c r="E51" s="68">
        <v>3</v>
      </c>
      <c r="F51" s="68"/>
      <c r="G51" s="68"/>
      <c r="H51" s="68"/>
      <c r="I51" s="68"/>
      <c r="J51" s="68"/>
      <c r="K51" s="68"/>
      <c r="L51" s="68"/>
      <c r="M51" s="68">
        <f t="shared" si="5"/>
        <v>7.7</v>
      </c>
    </row>
    <row r="52" spans="1:13" s="19" customFormat="1" ht="31.5">
      <c r="A52" s="41" t="s">
        <v>87</v>
      </c>
      <c r="B52" s="18" t="s">
        <v>88</v>
      </c>
      <c r="C52" s="68">
        <v>11.825</v>
      </c>
      <c r="D52" s="68">
        <v>8.145</v>
      </c>
      <c r="E52" s="68">
        <v>6.975</v>
      </c>
      <c r="F52" s="68">
        <v>4</v>
      </c>
      <c r="G52" s="68"/>
      <c r="H52" s="68"/>
      <c r="I52" s="68"/>
      <c r="J52" s="68">
        <v>4</v>
      </c>
      <c r="K52" s="68">
        <v>4</v>
      </c>
      <c r="L52" s="68">
        <v>4</v>
      </c>
      <c r="M52" s="68">
        <f t="shared" si="5"/>
        <v>15.825</v>
      </c>
    </row>
    <row r="53" spans="1:13" s="19" customFormat="1" ht="15.75">
      <c r="A53" s="41" t="s">
        <v>89</v>
      </c>
      <c r="B53" s="18" t="s">
        <v>90</v>
      </c>
      <c r="C53" s="68">
        <v>26</v>
      </c>
      <c r="D53" s="68">
        <v>19.075</v>
      </c>
      <c r="E53" s="68"/>
      <c r="F53" s="68">
        <f>G53+J53</f>
        <v>0</v>
      </c>
      <c r="G53" s="68">
        <v>-6.5</v>
      </c>
      <c r="H53" s="68">
        <v>-4.77</v>
      </c>
      <c r="I53" s="68"/>
      <c r="J53" s="68">
        <v>6.5</v>
      </c>
      <c r="K53" s="68"/>
      <c r="L53" s="68"/>
      <c r="M53" s="68">
        <f t="shared" si="5"/>
        <v>26</v>
      </c>
    </row>
    <row r="54" spans="1:13" s="19" customFormat="1" ht="15.75">
      <c r="A54" s="41" t="s">
        <v>15</v>
      </c>
      <c r="B54" s="18" t="s">
        <v>11</v>
      </c>
      <c r="C54" s="68">
        <f>105.5-1.314-3-30</f>
        <v>71.186</v>
      </c>
      <c r="D54" s="68"/>
      <c r="E54" s="68"/>
      <c r="F54" s="68"/>
      <c r="G54" s="68"/>
      <c r="H54" s="68"/>
      <c r="I54" s="68"/>
      <c r="J54" s="68"/>
      <c r="K54" s="68"/>
      <c r="L54" s="68"/>
      <c r="M54" s="68">
        <f t="shared" si="5"/>
        <v>71.186</v>
      </c>
    </row>
    <row r="55" spans="1:13" s="19" customFormat="1" ht="15.75">
      <c r="A55" s="41" t="s">
        <v>115</v>
      </c>
      <c r="B55" s="18" t="s">
        <v>116</v>
      </c>
      <c r="C55" s="68">
        <v>-7.725</v>
      </c>
      <c r="D55" s="68">
        <v>-2</v>
      </c>
      <c r="E55" s="68">
        <v>0.5</v>
      </c>
      <c r="F55" s="68"/>
      <c r="G55" s="68"/>
      <c r="H55" s="68"/>
      <c r="I55" s="68"/>
      <c r="J55" s="68"/>
      <c r="K55" s="68"/>
      <c r="L55" s="68"/>
      <c r="M55" s="68">
        <f t="shared" si="5"/>
        <v>-7.725</v>
      </c>
    </row>
    <row r="56" spans="1:13" s="19" customFormat="1" ht="15.75">
      <c r="A56" s="41"/>
      <c r="B56" s="17" t="s">
        <v>6</v>
      </c>
      <c r="C56" s="69">
        <f>C54+C50+C51+C52+C53+C55</f>
        <v>136.186</v>
      </c>
      <c r="D56" s="69">
        <f>D54+D50+D51+D52+D53+D55</f>
        <v>42.754999999999995</v>
      </c>
      <c r="E56" s="69">
        <f>E54+E50+E51+E52+E53+E55</f>
        <v>22.475</v>
      </c>
      <c r="F56" s="69">
        <f aca="true" t="shared" si="6" ref="F56:L56">F54+F50+F51+F52+F53</f>
        <v>6.5</v>
      </c>
      <c r="G56" s="69">
        <f t="shared" si="6"/>
        <v>-6.5</v>
      </c>
      <c r="H56" s="69">
        <f t="shared" si="6"/>
        <v>-4.77</v>
      </c>
      <c r="I56" s="69">
        <f t="shared" si="6"/>
        <v>0</v>
      </c>
      <c r="J56" s="69">
        <f t="shared" si="6"/>
        <v>13</v>
      </c>
      <c r="K56" s="69">
        <f t="shared" si="6"/>
        <v>6.5</v>
      </c>
      <c r="L56" s="69">
        <f t="shared" si="6"/>
        <v>6.5</v>
      </c>
      <c r="M56" s="69">
        <f>C56+F56</f>
        <v>142.686</v>
      </c>
    </row>
    <row r="57" spans="1:13" s="19" customFormat="1" ht="18.75">
      <c r="A57" s="58">
        <v>120000</v>
      </c>
      <c r="B57" s="53" t="s">
        <v>48</v>
      </c>
      <c r="C57" s="68"/>
      <c r="D57" s="68"/>
      <c r="E57" s="68"/>
      <c r="F57" s="68"/>
      <c r="G57" s="68"/>
      <c r="H57" s="68"/>
      <c r="I57" s="68"/>
      <c r="J57" s="68"/>
      <c r="K57" s="68"/>
      <c r="L57" s="68"/>
      <c r="M57" s="68"/>
    </row>
    <row r="58" spans="1:13" s="19" customFormat="1" ht="15.75">
      <c r="A58" s="76">
        <v>120100</v>
      </c>
      <c r="B58" s="75" t="s">
        <v>17</v>
      </c>
      <c r="C58" s="78">
        <v>21.5</v>
      </c>
      <c r="D58" s="68"/>
      <c r="E58" s="68"/>
      <c r="F58" s="68"/>
      <c r="G58" s="68"/>
      <c r="H58" s="68"/>
      <c r="I58" s="68"/>
      <c r="J58" s="68"/>
      <c r="K58" s="68"/>
      <c r="L58" s="68"/>
      <c r="M58" s="68">
        <f aca="true" t="shared" si="7" ref="M58:M81">C58+F58</f>
        <v>21.5</v>
      </c>
    </row>
    <row r="59" spans="1:13" s="19" customFormat="1" ht="15.75">
      <c r="A59" s="76">
        <v>120201</v>
      </c>
      <c r="B59" s="75" t="s">
        <v>62</v>
      </c>
      <c r="C59" s="78">
        <v>30</v>
      </c>
      <c r="D59" s="68"/>
      <c r="E59"/>
      <c r="F59" s="68"/>
      <c r="G59" s="68"/>
      <c r="H59" s="68"/>
      <c r="I59" s="68"/>
      <c r="J59" s="68"/>
      <c r="K59" s="68"/>
      <c r="L59" s="68"/>
      <c r="M59" s="68">
        <f t="shared" si="7"/>
        <v>30</v>
      </c>
    </row>
    <row r="60" spans="1:13" s="19" customFormat="1" ht="15.75">
      <c r="A60" s="42"/>
      <c r="B60" s="9" t="s">
        <v>0</v>
      </c>
      <c r="C60" s="69">
        <f>C58+C59</f>
        <v>51.5</v>
      </c>
      <c r="D60" s="68"/>
      <c r="E60"/>
      <c r="F60" s="68"/>
      <c r="G60" s="68"/>
      <c r="H60" s="68"/>
      <c r="I60" s="68"/>
      <c r="J60" s="68"/>
      <c r="K60" s="68"/>
      <c r="L60" s="68"/>
      <c r="M60" s="69">
        <f t="shared" si="7"/>
        <v>51.5</v>
      </c>
    </row>
    <row r="61" spans="1:13" s="19" customFormat="1" ht="15.75">
      <c r="A61" s="43" t="s">
        <v>26</v>
      </c>
      <c r="B61" s="33" t="s">
        <v>27</v>
      </c>
      <c r="C61" s="69"/>
      <c r="D61" s="69"/>
      <c r="E61"/>
      <c r="F61" s="68"/>
      <c r="G61" s="68"/>
      <c r="H61" s="68"/>
      <c r="I61" s="68"/>
      <c r="J61" s="68"/>
      <c r="K61" s="68"/>
      <c r="L61" s="68"/>
      <c r="M61" s="68"/>
    </row>
    <row r="62" spans="1:13" s="19" customFormat="1" ht="31.5">
      <c r="A62" s="44" t="s">
        <v>12</v>
      </c>
      <c r="B62" s="32" t="s">
        <v>49</v>
      </c>
      <c r="C62" s="68">
        <v>61.65</v>
      </c>
      <c r="D62" s="68">
        <v>21.02</v>
      </c>
      <c r="E62"/>
      <c r="F62" s="68"/>
      <c r="G62" s="68"/>
      <c r="H62" s="68"/>
      <c r="I62" s="68"/>
      <c r="J62" s="68"/>
      <c r="K62" s="68"/>
      <c r="L62" s="68"/>
      <c r="M62" s="68">
        <f>C62+F62</f>
        <v>61.65</v>
      </c>
    </row>
    <row r="63" spans="1:13" s="19" customFormat="1" ht="15.75">
      <c r="A63" s="50" t="s">
        <v>98</v>
      </c>
      <c r="B63" s="32" t="s">
        <v>99</v>
      </c>
      <c r="C63" s="68">
        <v>3</v>
      </c>
      <c r="D63" s="68"/>
      <c r="E63"/>
      <c r="F63" s="68"/>
      <c r="G63" s="68"/>
      <c r="H63" s="68"/>
      <c r="I63" s="68"/>
      <c r="J63" s="68"/>
      <c r="K63" s="68"/>
      <c r="L63" s="68"/>
      <c r="M63" s="68">
        <f>C63+F63</f>
        <v>3</v>
      </c>
    </row>
    <row r="64" spans="1:13" s="19" customFormat="1" ht="47.25">
      <c r="A64" s="50" t="s">
        <v>100</v>
      </c>
      <c r="B64" s="32" t="s">
        <v>101</v>
      </c>
      <c r="C64" s="68">
        <v>8</v>
      </c>
      <c r="D64" s="68"/>
      <c r="E64"/>
      <c r="F64" s="68"/>
      <c r="G64" s="68"/>
      <c r="H64" s="68"/>
      <c r="I64" s="68"/>
      <c r="J64" s="68"/>
      <c r="K64" s="68"/>
      <c r="L64" s="68"/>
      <c r="M64" s="68">
        <f t="shared" si="7"/>
        <v>8</v>
      </c>
    </row>
    <row r="65" spans="1:13" s="19" customFormat="1" ht="31.5">
      <c r="A65" s="45" t="s">
        <v>13</v>
      </c>
      <c r="B65" s="32" t="s">
        <v>59</v>
      </c>
      <c r="C65" s="68">
        <v>16</v>
      </c>
      <c r="D65" s="68"/>
      <c r="E65"/>
      <c r="F65" s="68"/>
      <c r="G65" s="68"/>
      <c r="H65" s="68"/>
      <c r="I65" s="68"/>
      <c r="J65" s="68"/>
      <c r="K65" s="68"/>
      <c r="L65" s="68"/>
      <c r="M65" s="68">
        <f t="shared" si="7"/>
        <v>16</v>
      </c>
    </row>
    <row r="66" spans="1:13" s="19" customFormat="1" ht="15.75">
      <c r="A66" s="47"/>
      <c r="B66" s="17" t="s">
        <v>6</v>
      </c>
      <c r="C66" s="69">
        <f>C65+C63+C64+C62</f>
        <v>88.65</v>
      </c>
      <c r="D66" s="69">
        <f>D65+D63+D64+D62</f>
        <v>21.02</v>
      </c>
      <c r="E66"/>
      <c r="F66" s="68"/>
      <c r="G66" s="68"/>
      <c r="H66" s="68"/>
      <c r="I66" s="68"/>
      <c r="J66" s="68"/>
      <c r="K66" s="68"/>
      <c r="L66" s="68"/>
      <c r="M66" s="69">
        <f t="shared" si="7"/>
        <v>88.65</v>
      </c>
    </row>
    <row r="67" spans="1:13" ht="20.25" customHeight="1">
      <c r="A67" s="58">
        <v>210000</v>
      </c>
      <c r="B67" s="59" t="s">
        <v>50</v>
      </c>
      <c r="C67" s="68"/>
      <c r="D67" s="68"/>
      <c r="E67"/>
      <c r="F67" s="68"/>
      <c r="G67" s="68"/>
      <c r="H67" s="68"/>
      <c r="I67" s="68"/>
      <c r="J67" s="68"/>
      <c r="K67" s="68"/>
      <c r="L67" s="68"/>
      <c r="M67" s="69"/>
    </row>
    <row r="68" spans="1:13" ht="30.75" customHeight="1">
      <c r="A68" s="44" t="s">
        <v>28</v>
      </c>
      <c r="B68" s="32" t="s">
        <v>51</v>
      </c>
      <c r="C68" s="68">
        <f>32+4.5</f>
        <v>36.5</v>
      </c>
      <c r="D68" s="68"/>
      <c r="E68"/>
      <c r="F68" s="68"/>
      <c r="G68" s="68"/>
      <c r="H68" s="68"/>
      <c r="I68" s="68"/>
      <c r="J68" s="68"/>
      <c r="K68" s="68"/>
      <c r="L68" s="69"/>
      <c r="M68" s="68">
        <f>C68+F68</f>
        <v>36.5</v>
      </c>
    </row>
    <row r="69" spans="1:13" ht="20.25" customHeight="1">
      <c r="A69" s="60"/>
      <c r="B69" s="61" t="s">
        <v>6</v>
      </c>
      <c r="C69" s="69">
        <f>C68</f>
        <v>36.5</v>
      </c>
      <c r="D69" s="68"/>
      <c r="E69"/>
      <c r="F69" s="68"/>
      <c r="G69" s="68"/>
      <c r="H69" s="68"/>
      <c r="I69" s="68"/>
      <c r="J69" s="68"/>
      <c r="K69" s="68"/>
      <c r="L69" s="68"/>
      <c r="M69" s="69">
        <f t="shared" si="7"/>
        <v>36.5</v>
      </c>
    </row>
    <row r="70" spans="1:13" ht="20.25" customHeight="1">
      <c r="A70" s="58">
        <v>240000</v>
      </c>
      <c r="B70" s="61" t="s">
        <v>94</v>
      </c>
      <c r="C70" s="69"/>
      <c r="D70" s="68"/>
      <c r="E70" s="68"/>
      <c r="F70" s="68"/>
      <c r="G70" s="68"/>
      <c r="H70" s="68"/>
      <c r="I70" s="68"/>
      <c r="J70" s="68"/>
      <c r="K70" s="68"/>
      <c r="L70" s="68"/>
      <c r="M70" s="69"/>
    </row>
    <row r="71" spans="1:13" ht="37.5" customHeight="1">
      <c r="A71" s="36">
        <v>240601</v>
      </c>
      <c r="B71" s="66" t="s">
        <v>95</v>
      </c>
      <c r="C71" s="69"/>
      <c r="D71" s="68"/>
      <c r="E71" s="68"/>
      <c r="F71" s="68">
        <f>G71+J71</f>
        <v>42.6</v>
      </c>
      <c r="G71" s="68">
        <v>42.6</v>
      </c>
      <c r="H71" s="68"/>
      <c r="I71" s="68"/>
      <c r="J71" s="68"/>
      <c r="K71" s="68"/>
      <c r="L71" s="68"/>
      <c r="M71" s="68">
        <f t="shared" si="7"/>
        <v>42.6</v>
      </c>
    </row>
    <row r="72" spans="1:13" ht="21.75" customHeight="1">
      <c r="A72" s="36"/>
      <c r="B72" s="61" t="s">
        <v>6</v>
      </c>
      <c r="C72" s="69">
        <f aca="true" t="shared" si="8" ref="C72:M72">C71</f>
        <v>0</v>
      </c>
      <c r="D72" s="69">
        <f t="shared" si="8"/>
        <v>0</v>
      </c>
      <c r="E72" s="69">
        <f t="shared" si="8"/>
        <v>0</v>
      </c>
      <c r="F72" s="69">
        <f t="shared" si="8"/>
        <v>42.6</v>
      </c>
      <c r="G72" s="69">
        <f t="shared" si="8"/>
        <v>42.6</v>
      </c>
      <c r="H72" s="69">
        <f t="shared" si="8"/>
        <v>0</v>
      </c>
      <c r="I72" s="69">
        <f t="shared" si="8"/>
        <v>0</v>
      </c>
      <c r="J72" s="69">
        <f t="shared" si="8"/>
        <v>0</v>
      </c>
      <c r="K72" s="69">
        <f t="shared" si="8"/>
        <v>0</v>
      </c>
      <c r="L72" s="69">
        <f t="shared" si="8"/>
        <v>0</v>
      </c>
      <c r="M72" s="69">
        <f t="shared" si="8"/>
        <v>42.6</v>
      </c>
    </row>
    <row r="73" spans="1:13" ht="20.25" customHeight="1">
      <c r="A73" s="58">
        <v>250000</v>
      </c>
      <c r="B73" s="59" t="s">
        <v>60</v>
      </c>
      <c r="C73" s="69"/>
      <c r="D73" s="68"/>
      <c r="E73" s="68"/>
      <c r="F73" s="68"/>
      <c r="G73" s="68"/>
      <c r="H73" s="68"/>
      <c r="I73" s="68"/>
      <c r="J73" s="68"/>
      <c r="K73" s="68"/>
      <c r="L73" s="68"/>
      <c r="M73" s="69"/>
    </row>
    <row r="74" spans="1:13" ht="20.25" customHeight="1">
      <c r="A74" s="36">
        <v>250102</v>
      </c>
      <c r="B74" s="65" t="s">
        <v>119</v>
      </c>
      <c r="C74" s="68">
        <f>-39</f>
        <v>-39</v>
      </c>
      <c r="D74" s="68"/>
      <c r="E74" s="68"/>
      <c r="F74" s="68"/>
      <c r="G74" s="68"/>
      <c r="H74" s="68"/>
      <c r="I74" s="68"/>
      <c r="J74" s="68"/>
      <c r="K74" s="68"/>
      <c r="L74" s="68"/>
      <c r="M74" s="68">
        <f t="shared" si="7"/>
        <v>-39</v>
      </c>
    </row>
    <row r="75" spans="1:13" ht="169.5" customHeight="1">
      <c r="A75" s="36">
        <v>250312</v>
      </c>
      <c r="B75" s="65" t="s">
        <v>121</v>
      </c>
      <c r="C75" s="68">
        <v>266.4</v>
      </c>
      <c r="D75" s="68"/>
      <c r="E75" s="68"/>
      <c r="F75" s="68"/>
      <c r="G75" s="68"/>
      <c r="H75" s="68"/>
      <c r="I75" s="68"/>
      <c r="J75" s="68"/>
      <c r="K75" s="68"/>
      <c r="L75" s="68"/>
      <c r="M75" s="68">
        <f t="shared" si="7"/>
        <v>266.4</v>
      </c>
    </row>
    <row r="76" spans="1:13" ht="62.25" customHeight="1">
      <c r="A76" s="36">
        <v>250353</v>
      </c>
      <c r="B76" s="65" t="s">
        <v>120</v>
      </c>
      <c r="C76" s="68">
        <v>39</v>
      </c>
      <c r="D76" s="68"/>
      <c r="E76" s="68"/>
      <c r="F76" s="68"/>
      <c r="G76" s="68"/>
      <c r="H76" s="68"/>
      <c r="I76" s="68"/>
      <c r="J76" s="68"/>
      <c r="K76" s="68"/>
      <c r="L76" s="68"/>
      <c r="M76" s="68">
        <f t="shared" si="7"/>
        <v>39</v>
      </c>
    </row>
    <row r="77" spans="1:13" ht="16.5" customHeight="1">
      <c r="A77" s="36">
        <v>250380</v>
      </c>
      <c r="B77" s="31" t="s">
        <v>91</v>
      </c>
      <c r="C77" s="68">
        <v>29.2</v>
      </c>
      <c r="D77" s="68"/>
      <c r="E77" s="68"/>
      <c r="F77" s="68">
        <f>G77+J77</f>
        <v>0</v>
      </c>
      <c r="G77" s="68"/>
      <c r="H77" s="68"/>
      <c r="I77" s="68"/>
      <c r="J77" s="68"/>
      <c r="K77" s="68"/>
      <c r="L77" s="68"/>
      <c r="M77" s="68">
        <f t="shared" si="7"/>
        <v>29.2</v>
      </c>
    </row>
    <row r="78" spans="1:13" ht="64.5" customHeight="1" hidden="1">
      <c r="A78" s="41"/>
      <c r="B78" s="26"/>
      <c r="C78" s="68"/>
      <c r="D78" s="68"/>
      <c r="E78" s="68"/>
      <c r="F78" s="68">
        <f>G78+J78</f>
        <v>0</v>
      </c>
      <c r="G78" s="68"/>
      <c r="H78" s="68"/>
      <c r="I78" s="68"/>
      <c r="J78" s="68"/>
      <c r="K78" s="68"/>
      <c r="L78" s="68"/>
      <c r="M78" s="68">
        <f t="shared" si="7"/>
        <v>0</v>
      </c>
    </row>
    <row r="79" spans="1:13" ht="21" customHeight="1">
      <c r="A79" s="63" t="s">
        <v>16</v>
      </c>
      <c r="B79" s="62" t="s">
        <v>52</v>
      </c>
      <c r="C79" s="68">
        <v>31.5</v>
      </c>
      <c r="D79" s="68"/>
      <c r="E79" s="68"/>
      <c r="F79" s="68">
        <f>G79+J79</f>
        <v>0</v>
      </c>
      <c r="G79" s="68"/>
      <c r="H79" s="68"/>
      <c r="I79" s="68"/>
      <c r="J79" s="68"/>
      <c r="K79" s="68"/>
      <c r="L79" s="68"/>
      <c r="M79" s="68">
        <f t="shared" si="7"/>
        <v>31.5</v>
      </c>
    </row>
    <row r="80" spans="1:13" ht="19.5" customHeight="1">
      <c r="A80" s="41"/>
      <c r="B80" s="38" t="s">
        <v>0</v>
      </c>
      <c r="C80" s="69">
        <f>C77+C79+C75+C76+C74</f>
        <v>327.09999999999997</v>
      </c>
      <c r="D80" s="69">
        <f aca="true" t="shared" si="9" ref="D80:L80">D77+D79+D75+D76+D74</f>
        <v>0</v>
      </c>
      <c r="E80" s="69">
        <f t="shared" si="9"/>
        <v>0</v>
      </c>
      <c r="F80" s="69">
        <f t="shared" si="9"/>
        <v>0</v>
      </c>
      <c r="G80" s="69">
        <f t="shared" si="9"/>
        <v>0</v>
      </c>
      <c r="H80" s="69">
        <f t="shared" si="9"/>
        <v>0</v>
      </c>
      <c r="I80" s="69">
        <f t="shared" si="9"/>
        <v>0</v>
      </c>
      <c r="J80" s="69">
        <f t="shared" si="9"/>
        <v>0</v>
      </c>
      <c r="K80" s="69">
        <f t="shared" si="9"/>
        <v>0</v>
      </c>
      <c r="L80" s="69">
        <f t="shared" si="9"/>
        <v>0</v>
      </c>
      <c r="M80" s="69">
        <f t="shared" si="7"/>
        <v>327.09999999999997</v>
      </c>
    </row>
    <row r="81" spans="1:13" ht="61.5" customHeight="1" hidden="1">
      <c r="A81" s="41"/>
      <c r="B81" s="37"/>
      <c r="C81" s="68"/>
      <c r="D81" s="68"/>
      <c r="E81" s="68"/>
      <c r="F81" s="68">
        <f>G81+J81</f>
        <v>0</v>
      </c>
      <c r="G81" s="68"/>
      <c r="H81" s="68"/>
      <c r="I81" s="68"/>
      <c r="J81" s="68"/>
      <c r="K81" s="68"/>
      <c r="L81" s="68"/>
      <c r="M81" s="68">
        <f t="shared" si="7"/>
        <v>0</v>
      </c>
    </row>
    <row r="82" spans="1:14" ht="18.75">
      <c r="A82" s="40"/>
      <c r="B82" s="24" t="s">
        <v>40</v>
      </c>
      <c r="C82" s="69">
        <f>C26+C31+C48+C56+C60+C66+C80+C69+C16</f>
        <v>1993.6840000000002</v>
      </c>
      <c r="D82" s="69">
        <f>D26+D31+D48+D56+D60+D66+D80+D69</f>
        <v>748.611</v>
      </c>
      <c r="E82" s="69">
        <f>E26+E31+E48+E56+E60+E66+E80+E69+E16</f>
        <v>67.475</v>
      </c>
      <c r="F82" s="69">
        <f>G82+J82</f>
        <v>203.18</v>
      </c>
      <c r="G82" s="69">
        <f>G26+G31+G48+G56+G60+G66+G80+G69+G72</f>
        <v>36.1</v>
      </c>
      <c r="H82" s="69">
        <f>H26+H31+H48+H56+H60+H66+H80+H69+H72</f>
        <v>-4.77</v>
      </c>
      <c r="I82" s="69">
        <f>I26+I31+I48+I56+I60+I66+I80+I69+I72</f>
        <v>0</v>
      </c>
      <c r="J82" s="69">
        <f>J26+J31+J48+J56+J60+J66+J80+J69+J16</f>
        <v>167.08</v>
      </c>
      <c r="K82" s="69">
        <f>K26+K31+K48+K56+K60+K66+K80+K69+K16</f>
        <v>160.58</v>
      </c>
      <c r="L82" s="69">
        <f>L26+L31+L48+L56+L60+L66+L80+L69+L16</f>
        <v>160.58</v>
      </c>
      <c r="M82" s="69">
        <f>C82+F82</f>
        <v>2196.864</v>
      </c>
      <c r="N82" s="22"/>
    </row>
    <row r="83" spans="1:14" ht="31.5">
      <c r="A83" s="40"/>
      <c r="B83" s="10" t="s">
        <v>38</v>
      </c>
      <c r="C83" s="25">
        <v>55.753</v>
      </c>
      <c r="D83" s="51"/>
      <c r="E83" s="51"/>
      <c r="F83" s="25"/>
      <c r="G83" s="25"/>
      <c r="H83" s="28"/>
      <c r="I83" s="28"/>
      <c r="J83" s="28"/>
      <c r="K83" s="28"/>
      <c r="L83" s="28"/>
      <c r="M83" s="68">
        <f>C83+F83</f>
        <v>55.753</v>
      </c>
      <c r="N83" s="22"/>
    </row>
    <row r="84" spans="1:13" ht="19.5" customHeight="1">
      <c r="A84" s="7"/>
      <c r="B84" s="27" t="s">
        <v>37</v>
      </c>
      <c r="C84" s="25"/>
      <c r="D84" s="25"/>
      <c r="E84" s="25"/>
      <c r="F84" s="29"/>
      <c r="G84" s="25"/>
      <c r="H84" s="29"/>
      <c r="I84" s="30"/>
      <c r="J84" s="29"/>
      <c r="K84" s="29"/>
      <c r="L84" s="29"/>
      <c r="M84" s="29"/>
    </row>
    <row r="85" spans="1:13" ht="42" customHeight="1">
      <c r="A85" s="7"/>
      <c r="B85" s="94" t="s">
        <v>122</v>
      </c>
      <c r="C85" s="94"/>
      <c r="D85" s="8"/>
      <c r="F85"/>
      <c r="G85" s="49" t="s">
        <v>123</v>
      </c>
      <c r="H85"/>
      <c r="I85" s="16"/>
      <c r="J85" s="12"/>
      <c r="K85" s="12"/>
      <c r="L85" s="16" t="s">
        <v>37</v>
      </c>
      <c r="M85" s="12"/>
    </row>
    <row r="86" spans="1:13" ht="12.75" customHeight="1">
      <c r="A86" s="7"/>
      <c r="B86" s="9"/>
      <c r="C86" s="20"/>
      <c r="D86" s="20"/>
      <c r="E86" s="20"/>
      <c r="F86" s="12"/>
      <c r="G86" s="12"/>
      <c r="H86" s="12"/>
      <c r="I86" s="12"/>
      <c r="J86" s="12"/>
      <c r="K86" s="12"/>
      <c r="L86" s="12"/>
      <c r="M86" s="12"/>
    </row>
    <row r="87" spans="1:5" ht="15.75" hidden="1">
      <c r="A87" s="7"/>
      <c r="B87" s="10"/>
      <c r="C87" s="22"/>
      <c r="D87" s="22"/>
      <c r="E87" s="22"/>
    </row>
    <row r="88" spans="1:13" ht="15.75" hidden="1">
      <c r="A88" s="7"/>
      <c r="B88" s="14"/>
      <c r="C88" s="21"/>
      <c r="D88" s="21"/>
      <c r="E88" s="21"/>
      <c r="F88" s="15" t="e">
        <f>SUM(G88,J88)</f>
        <v>#REF!</v>
      </c>
      <c r="G88" s="15" t="e">
        <f>SUM(#REF!)</f>
        <v>#REF!</v>
      </c>
      <c r="H88" s="15" t="e">
        <f>SUM(#REF!)</f>
        <v>#REF!</v>
      </c>
      <c r="I88" s="15" t="e">
        <f>SUM(#REF!)</f>
        <v>#REF!</v>
      </c>
      <c r="J88" s="15" t="e">
        <f>SUM(#REF!)</f>
        <v>#REF!</v>
      </c>
      <c r="K88" s="15"/>
      <c r="L88" s="15"/>
      <c r="M88" s="15" t="e">
        <f>SUM(#REF!,F88)</f>
        <v>#REF!</v>
      </c>
    </row>
    <row r="89" spans="1:13" ht="15.75" hidden="1">
      <c r="A89" s="7"/>
      <c r="B89" s="14"/>
      <c r="C89" s="21"/>
      <c r="D89" s="21"/>
      <c r="E89" s="21"/>
      <c r="F89" s="15" t="e">
        <f aca="true" t="shared" si="10" ref="F89:F108">SUM(G89,J89)</f>
        <v>#REF!</v>
      </c>
      <c r="G89" s="15" t="e">
        <f>SUM(#REF!)</f>
        <v>#REF!</v>
      </c>
      <c r="H89" s="15" t="e">
        <f>SUM(#REF!)</f>
        <v>#REF!</v>
      </c>
      <c r="I89" s="15" t="e">
        <f>SUM(#REF!)</f>
        <v>#REF!</v>
      </c>
      <c r="J89" s="15" t="e">
        <f>SUM(#REF!)</f>
        <v>#REF!</v>
      </c>
      <c r="K89" s="15"/>
      <c r="L89" s="15"/>
      <c r="M89" s="15" t="e">
        <f>SUM(#REF!,F89)</f>
        <v>#REF!</v>
      </c>
    </row>
    <row r="90" spans="1:13" ht="15.75" hidden="1">
      <c r="A90" s="7"/>
      <c r="B90" s="14"/>
      <c r="C90" s="21"/>
      <c r="D90" s="21"/>
      <c r="E90" s="21"/>
      <c r="F90" s="15" t="e">
        <f t="shared" si="10"/>
        <v>#REF!</v>
      </c>
      <c r="G90" s="15" t="e">
        <f>SUM(#REF!,#REF!,#REF!,#REF!,#REF!)</f>
        <v>#REF!</v>
      </c>
      <c r="H90" s="15" t="e">
        <f>SUM(#REF!,#REF!,#REF!,#REF!,#REF!)</f>
        <v>#REF!</v>
      </c>
      <c r="I90" s="15" t="e">
        <f>SUM(#REF!,#REF!,#REF!,#REF!,#REF!)</f>
        <v>#REF!</v>
      </c>
      <c r="J90" s="15" t="e">
        <f>SUM(#REF!,#REF!,#REF!,#REF!,#REF!)</f>
        <v>#REF!</v>
      </c>
      <c r="K90" s="15"/>
      <c r="L90" s="15"/>
      <c r="M90" s="15" t="e">
        <f>SUM(#REF!,F90)</f>
        <v>#REF!</v>
      </c>
    </row>
    <row r="91" spans="1:13" ht="15.75" hidden="1">
      <c r="A91" s="7"/>
      <c r="B91" s="14"/>
      <c r="C91" s="21"/>
      <c r="D91" s="21"/>
      <c r="E91" s="21"/>
      <c r="F91" s="15" t="e">
        <f t="shared" si="10"/>
        <v>#REF!</v>
      </c>
      <c r="G91" s="15" t="e">
        <f>SUM(#REF!)</f>
        <v>#REF!</v>
      </c>
      <c r="H91" s="15" t="e">
        <f>SUM(#REF!)</f>
        <v>#REF!</v>
      </c>
      <c r="I91" s="15" t="e">
        <f>SUM(#REF!)</f>
        <v>#REF!</v>
      </c>
      <c r="J91" s="15" t="e">
        <f>SUM(#REF!)</f>
        <v>#REF!</v>
      </c>
      <c r="K91" s="15"/>
      <c r="L91" s="15"/>
      <c r="M91" s="15" t="e">
        <f>SUM(#REF!,F91)</f>
        <v>#REF!</v>
      </c>
    </row>
    <row r="92" spans="1:13" ht="15.75" hidden="1">
      <c r="A92" s="7"/>
      <c r="B92" s="14"/>
      <c r="C92" s="21"/>
      <c r="D92" s="21"/>
      <c r="E92" s="21"/>
      <c r="F92" s="15" t="e">
        <f t="shared" si="10"/>
        <v>#REF!</v>
      </c>
      <c r="G92" s="15" t="e">
        <f>SUM(#REF!,#REF!)</f>
        <v>#REF!</v>
      </c>
      <c r="H92" s="15" t="e">
        <f>SUM(#REF!,#REF!)</f>
        <v>#REF!</v>
      </c>
      <c r="I92" s="15" t="e">
        <f>SUM(#REF!,#REF!)</f>
        <v>#REF!</v>
      </c>
      <c r="J92" s="15" t="e">
        <f>SUM(#REF!,#REF!)</f>
        <v>#REF!</v>
      </c>
      <c r="K92" s="15"/>
      <c r="L92" s="15"/>
      <c r="M92" s="15" t="e">
        <f>SUM(#REF!,F92)</f>
        <v>#REF!</v>
      </c>
    </row>
    <row r="93" spans="1:13" ht="12.75" customHeight="1" hidden="1">
      <c r="A93" s="7"/>
      <c r="B93" s="14"/>
      <c r="C93" s="21"/>
      <c r="D93" s="21"/>
      <c r="E93" s="21"/>
      <c r="F93" s="15" t="e">
        <f>SUM(#REF!)</f>
        <v>#REF!</v>
      </c>
      <c r="G93" s="15" t="e">
        <f>SUM(#REF!)</f>
        <v>#REF!</v>
      </c>
      <c r="H93" s="15" t="e">
        <f>SUM(#REF!)</f>
        <v>#REF!</v>
      </c>
      <c r="I93" s="15" t="e">
        <f>SUM(#REF!)</f>
        <v>#REF!</v>
      </c>
      <c r="J93" s="15" t="e">
        <f>SUM(#REF!)</f>
        <v>#REF!</v>
      </c>
      <c r="K93" s="15"/>
      <c r="L93" s="15"/>
      <c r="M93" s="15" t="e">
        <f>SUM(#REF!,F93)</f>
        <v>#REF!</v>
      </c>
    </row>
    <row r="94" spans="1:13" ht="15.75" hidden="1">
      <c r="A94" s="7"/>
      <c r="B94" s="14"/>
      <c r="C94" s="21"/>
      <c r="D94" s="21"/>
      <c r="E94" s="21"/>
      <c r="F94" s="15" t="e">
        <f t="shared" si="10"/>
        <v>#REF!</v>
      </c>
      <c r="G94" s="15" t="e">
        <f>SUM(#REF!,#REF!)</f>
        <v>#REF!</v>
      </c>
      <c r="H94" s="15" t="e">
        <f>SUM(#REF!,#REF!)</f>
        <v>#REF!</v>
      </c>
      <c r="I94" s="15" t="e">
        <f>SUM(#REF!,#REF!)</f>
        <v>#REF!</v>
      </c>
      <c r="J94" s="15" t="e">
        <f>SUM(#REF!,#REF!)</f>
        <v>#REF!</v>
      </c>
      <c r="K94" s="15"/>
      <c r="L94" s="15"/>
      <c r="M94" s="15" t="e">
        <f>SUM(#REF!,F94)</f>
        <v>#REF!</v>
      </c>
    </row>
    <row r="95" spans="1:13" ht="15.75" hidden="1">
      <c r="A95" s="7"/>
      <c r="B95" s="14"/>
      <c r="C95" s="21"/>
      <c r="D95" s="21"/>
      <c r="E95" s="21"/>
      <c r="F95" s="15" t="e">
        <f t="shared" si="10"/>
        <v>#REF!</v>
      </c>
      <c r="G95" s="15" t="e">
        <f>SUM(#REF!,#REF!)</f>
        <v>#REF!</v>
      </c>
      <c r="H95" s="15" t="e">
        <f>SUM(#REF!,#REF!)</f>
        <v>#REF!</v>
      </c>
      <c r="I95" s="15" t="e">
        <f>SUM(#REF!,#REF!)</f>
        <v>#REF!</v>
      </c>
      <c r="J95" s="15" t="e">
        <f>SUM(#REF!,#REF!)</f>
        <v>#REF!</v>
      </c>
      <c r="K95" s="15"/>
      <c r="L95" s="15"/>
      <c r="M95" s="15" t="e">
        <f>SUM(#REF!,F95)</f>
        <v>#REF!</v>
      </c>
    </row>
    <row r="96" spans="1:13" ht="15.75" hidden="1">
      <c r="A96" s="7"/>
      <c r="B96" s="14"/>
      <c r="C96" s="21"/>
      <c r="D96" s="21"/>
      <c r="E96" s="21"/>
      <c r="F96" s="15" t="e">
        <f t="shared" si="10"/>
        <v>#REF!</v>
      </c>
      <c r="G96" s="15" t="e">
        <f>SUM(#REF!)</f>
        <v>#REF!</v>
      </c>
      <c r="H96" s="15" t="e">
        <f>SUM(#REF!)</f>
        <v>#REF!</v>
      </c>
      <c r="I96" s="15" t="e">
        <f>SUM(#REF!)</f>
        <v>#REF!</v>
      </c>
      <c r="J96" s="15" t="e">
        <f>SUM(#REF!)</f>
        <v>#REF!</v>
      </c>
      <c r="K96" s="15"/>
      <c r="L96" s="15"/>
      <c r="M96" s="15" t="e">
        <f>SUM(#REF!,F96)</f>
        <v>#REF!</v>
      </c>
    </row>
    <row r="97" spans="1:13" ht="15.75" hidden="1">
      <c r="A97" s="7"/>
      <c r="B97" s="14"/>
      <c r="C97" s="21"/>
      <c r="D97" s="21"/>
      <c r="E97" s="21"/>
      <c r="F97" s="15" t="e">
        <f t="shared" si="10"/>
        <v>#REF!</v>
      </c>
      <c r="G97" s="15" t="e">
        <f>SUM(#REF!,#REF!,#REF!,#REF!,#REF!,#REF!,#REF!,#REF!,#REF!,#REF!,#REF!)</f>
        <v>#REF!</v>
      </c>
      <c r="H97" s="15" t="e">
        <f>SUM(#REF!,#REF!,#REF!,#REF!,#REF!,#REF!,#REF!,#REF!,#REF!,#REF!,#REF!)</f>
        <v>#REF!</v>
      </c>
      <c r="I97" s="15" t="e">
        <f>SUM(#REF!,#REF!,#REF!,#REF!,#REF!,#REF!,#REF!,#REF!,#REF!,#REF!,#REF!)</f>
        <v>#REF!</v>
      </c>
      <c r="J97" s="15" t="e">
        <f>SUM(#REF!,#REF!,#REF!,#REF!,#REF!,#REF!,#REF!,#REF!,#REF!,#REF!,#REF!)</f>
        <v>#REF!</v>
      </c>
      <c r="K97" s="15"/>
      <c r="L97" s="15"/>
      <c r="M97" s="15" t="e">
        <f>SUM(#REF!,F97)</f>
        <v>#REF!</v>
      </c>
    </row>
    <row r="98" spans="1:13" ht="15.75" hidden="1">
      <c r="A98" s="7"/>
      <c r="B98" s="14"/>
      <c r="C98" s="21"/>
      <c r="D98" s="21"/>
      <c r="E98" s="21"/>
      <c r="F98" s="15" t="e">
        <f t="shared" si="10"/>
        <v>#REF!</v>
      </c>
      <c r="G98" s="15" t="e">
        <f>SUM(#REF!)</f>
        <v>#REF!</v>
      </c>
      <c r="H98" s="15" t="e">
        <f>SUM(#REF!)</f>
        <v>#REF!</v>
      </c>
      <c r="I98" s="15" t="e">
        <f>SUM(#REF!)</f>
        <v>#REF!</v>
      </c>
      <c r="J98" s="15" t="e">
        <f>SUM(#REF!)</f>
        <v>#REF!</v>
      </c>
      <c r="K98" s="15"/>
      <c r="L98" s="15"/>
      <c r="M98" s="15" t="e">
        <f>SUM(#REF!,F98)</f>
        <v>#REF!</v>
      </c>
    </row>
    <row r="99" spans="1:13" ht="15.75" hidden="1">
      <c r="A99" s="7"/>
      <c r="B99" s="14"/>
      <c r="C99" s="21"/>
      <c r="D99" s="21"/>
      <c r="E99" s="21"/>
      <c r="F99" s="15" t="e">
        <f t="shared" si="10"/>
        <v>#REF!</v>
      </c>
      <c r="G99" s="15" t="e">
        <f>SUM(#REF!,#REF!,#REF!,#REF!,#REF!,#REF!)</f>
        <v>#REF!</v>
      </c>
      <c r="H99" s="15" t="e">
        <f>SUM(#REF!,#REF!,#REF!,#REF!,#REF!,#REF!)</f>
        <v>#REF!</v>
      </c>
      <c r="I99" s="15" t="e">
        <f>SUM(#REF!,#REF!,#REF!,#REF!,#REF!,#REF!)</f>
        <v>#REF!</v>
      </c>
      <c r="J99" s="15" t="e">
        <f>SUM(#REF!,#REF!,#REF!,#REF!,#REF!,#REF!)</f>
        <v>#REF!</v>
      </c>
      <c r="K99" s="15"/>
      <c r="L99" s="15"/>
      <c r="M99" s="15" t="e">
        <f>SUM(#REF!,F99)</f>
        <v>#REF!</v>
      </c>
    </row>
    <row r="100" spans="1:13" ht="15.75" hidden="1">
      <c r="A100" s="7"/>
      <c r="B100" s="14"/>
      <c r="C100" s="21"/>
      <c r="D100" s="21"/>
      <c r="E100" s="21"/>
      <c r="F100" s="15" t="e">
        <f t="shared" si="10"/>
        <v>#REF!</v>
      </c>
      <c r="G100" s="15" t="e">
        <f>SUM(#REF!,#REF!)</f>
        <v>#REF!</v>
      </c>
      <c r="H100" s="15" t="e">
        <f>SUM(#REF!,#REF!)</f>
        <v>#REF!</v>
      </c>
      <c r="I100" s="15" t="e">
        <f>SUM(#REF!,#REF!)</f>
        <v>#REF!</v>
      </c>
      <c r="J100" s="15" t="e">
        <f>SUM(#REF!,#REF!)</f>
        <v>#REF!</v>
      </c>
      <c r="K100" s="15"/>
      <c r="L100" s="15"/>
      <c r="M100" s="15" t="e">
        <f>SUM(#REF!,F100)</f>
        <v>#REF!</v>
      </c>
    </row>
    <row r="101" spans="1:13" ht="15.75" hidden="1">
      <c r="A101" s="7"/>
      <c r="B101" s="14"/>
      <c r="C101" s="21"/>
      <c r="D101" s="21"/>
      <c r="E101" s="21"/>
      <c r="F101" s="15" t="e">
        <f t="shared" si="10"/>
        <v>#REF!</v>
      </c>
      <c r="G101" s="15" t="e">
        <f>SUM(#REF!)</f>
        <v>#REF!</v>
      </c>
      <c r="H101" s="15" t="e">
        <f>SUM(#REF!)</f>
        <v>#REF!</v>
      </c>
      <c r="I101" s="15" t="e">
        <f>SUM(#REF!)</f>
        <v>#REF!</v>
      </c>
      <c r="J101" s="15" t="e">
        <f>SUM(#REF!)</f>
        <v>#REF!</v>
      </c>
      <c r="K101" s="15"/>
      <c r="L101" s="15"/>
      <c r="M101" s="15" t="e">
        <f>SUM(#REF!,F101)</f>
        <v>#REF!</v>
      </c>
    </row>
    <row r="102" spans="1:13" ht="15.75" hidden="1">
      <c r="A102" s="6"/>
      <c r="B102" s="14"/>
      <c r="C102" s="21"/>
      <c r="D102" s="21"/>
      <c r="E102" s="21"/>
      <c r="F102" s="15" t="e">
        <f t="shared" si="10"/>
        <v>#REF!</v>
      </c>
      <c r="G102" s="15" t="e">
        <f>SUM(#REF!,#REF!,#REF!,#REF!,#REF!)</f>
        <v>#REF!</v>
      </c>
      <c r="H102" s="15" t="e">
        <f>SUM(#REF!,#REF!,#REF!,#REF!,#REF!)</f>
        <v>#REF!</v>
      </c>
      <c r="I102" s="15" t="e">
        <f>SUM(#REF!,#REF!,#REF!,#REF!,#REF!)</f>
        <v>#REF!</v>
      </c>
      <c r="J102" s="15" t="e">
        <f>SUM(#REF!,#REF!,#REF!,#REF!,#REF!)</f>
        <v>#REF!</v>
      </c>
      <c r="K102" s="15"/>
      <c r="L102" s="15"/>
      <c r="M102" s="15" t="e">
        <f>SUM(#REF!,F102)</f>
        <v>#REF!</v>
      </c>
    </row>
    <row r="103" spans="1:13" ht="15.75" hidden="1">
      <c r="A103" s="6"/>
      <c r="B103" s="14"/>
      <c r="C103" s="21"/>
      <c r="D103" s="21"/>
      <c r="E103" s="21"/>
      <c r="F103" s="15" t="e">
        <f>SUM(#REF!,#REF!,#REF!,#REF!,#REF!,#REF!)</f>
        <v>#REF!</v>
      </c>
      <c r="G103" s="15" t="e">
        <f>SUM(#REF!,#REF!,#REF!,#REF!,#REF!,#REF!)</f>
        <v>#REF!</v>
      </c>
      <c r="H103" s="15" t="e">
        <f>SUM(#REF!,#REF!,#REF!,#REF!,#REF!,#REF!)</f>
        <v>#REF!</v>
      </c>
      <c r="I103" s="15" t="e">
        <f>SUM(#REF!,#REF!,#REF!,#REF!,#REF!,#REF!)</f>
        <v>#REF!</v>
      </c>
      <c r="J103" s="15" t="e">
        <f>SUM(#REF!,#REF!,#REF!,#REF!,#REF!,#REF!)</f>
        <v>#REF!</v>
      </c>
      <c r="K103" s="15"/>
      <c r="L103" s="15"/>
      <c r="M103" s="15" t="e">
        <f>SUM(#REF!,F103)</f>
        <v>#REF!</v>
      </c>
    </row>
    <row r="104" spans="1:13" ht="20.25" customHeight="1" hidden="1">
      <c r="A104" s="6"/>
      <c r="B104" s="14"/>
      <c r="C104" s="21"/>
      <c r="D104" s="21"/>
      <c r="E104" s="21"/>
      <c r="F104" s="15" t="e">
        <f t="shared" si="10"/>
        <v>#REF!</v>
      </c>
      <c r="G104" s="15" t="e">
        <f>SUM(#REF!)</f>
        <v>#REF!</v>
      </c>
      <c r="H104" s="15" t="e">
        <f>SUM(#REF!)</f>
        <v>#REF!</v>
      </c>
      <c r="I104" s="15" t="e">
        <f>SUM(#REF!)</f>
        <v>#REF!</v>
      </c>
      <c r="J104" s="15" t="e">
        <f>SUM(#REF!)</f>
        <v>#REF!</v>
      </c>
      <c r="K104" s="15"/>
      <c r="L104" s="15"/>
      <c r="M104" s="15" t="e">
        <f>SUM(#REF!,F104)</f>
        <v>#REF!</v>
      </c>
    </row>
    <row r="105" spans="1:13" ht="21" customHeight="1" hidden="1">
      <c r="A105" s="6"/>
      <c r="B105" s="14"/>
      <c r="C105" s="21"/>
      <c r="D105" s="21"/>
      <c r="E105" s="21"/>
      <c r="F105" s="15" t="e">
        <f t="shared" si="10"/>
        <v>#REF!</v>
      </c>
      <c r="G105" s="15" t="e">
        <f>SUM(#REF!,#REF!)</f>
        <v>#REF!</v>
      </c>
      <c r="H105" s="15" t="e">
        <f>SUM(#REF!,#REF!)</f>
        <v>#REF!</v>
      </c>
      <c r="I105" s="15" t="e">
        <f>SUM(#REF!,#REF!)</f>
        <v>#REF!</v>
      </c>
      <c r="J105" s="15" t="e">
        <f>SUM(#REF!,#REF!)</f>
        <v>#REF!</v>
      </c>
      <c r="K105" s="15"/>
      <c r="L105" s="15"/>
      <c r="M105" s="15" t="e">
        <f>SUM(#REF!,F105)</f>
        <v>#REF!</v>
      </c>
    </row>
    <row r="106" spans="1:13" ht="24.75" customHeight="1" hidden="1">
      <c r="A106" s="6"/>
      <c r="B106" s="14"/>
      <c r="C106" s="21"/>
      <c r="D106" s="21"/>
      <c r="E106" s="21"/>
      <c r="F106" s="15" t="e">
        <f t="shared" si="10"/>
        <v>#REF!</v>
      </c>
      <c r="G106" s="15" t="e">
        <f>SUM(#REF!,#REF!)</f>
        <v>#REF!</v>
      </c>
      <c r="H106" s="15" t="e">
        <f>SUM(#REF!,#REF!)</f>
        <v>#REF!</v>
      </c>
      <c r="I106" s="15" t="e">
        <f>SUM(#REF!,#REF!)</f>
        <v>#REF!</v>
      </c>
      <c r="J106" s="15" t="e">
        <f>SUM(#REF!,#REF!)</f>
        <v>#REF!</v>
      </c>
      <c r="K106" s="15"/>
      <c r="L106" s="15"/>
      <c r="M106" s="15" t="e">
        <f>SUM(#REF!,F106)</f>
        <v>#REF!</v>
      </c>
    </row>
    <row r="107" spans="1:13" ht="24.75" customHeight="1" hidden="1">
      <c r="A107" s="6"/>
      <c r="B107" s="14"/>
      <c r="C107" s="21"/>
      <c r="D107" s="21"/>
      <c r="E107" s="21"/>
      <c r="F107" s="15">
        <f t="shared" si="10"/>
        <v>0</v>
      </c>
      <c r="G107" s="15"/>
      <c r="H107" s="15"/>
      <c r="I107" s="15"/>
      <c r="J107" s="15"/>
      <c r="K107" s="15"/>
      <c r="L107" s="15"/>
      <c r="M107" s="15" t="e">
        <f>SUM(#REF!,F107)</f>
        <v>#REF!</v>
      </c>
    </row>
    <row r="108" spans="1:13" ht="19.5" customHeight="1" hidden="1">
      <c r="A108" s="6"/>
      <c r="B108" s="14"/>
      <c r="C108" s="21"/>
      <c r="D108" s="21"/>
      <c r="E108" s="21"/>
      <c r="F108" s="15" t="e">
        <f t="shared" si="10"/>
        <v>#REF!</v>
      </c>
      <c r="G108" s="15" t="e">
        <f>SUM(G88:G106)</f>
        <v>#REF!</v>
      </c>
      <c r="H108" s="15" t="e">
        <f>SUM(H88:H106)</f>
        <v>#REF!</v>
      </c>
      <c r="I108" s="15" t="e">
        <f>SUM(I88:I106)</f>
        <v>#REF!</v>
      </c>
      <c r="J108" s="15" t="e">
        <f>SUM(J88:J106)</f>
        <v>#REF!</v>
      </c>
      <c r="K108" s="15"/>
      <c r="L108" s="15"/>
      <c r="M108" s="15" t="e">
        <f>SUM(#REF!,F108)</f>
        <v>#REF!</v>
      </c>
    </row>
    <row r="109" spans="1:5" ht="12.75">
      <c r="A109" s="6"/>
      <c r="B109" s="11"/>
      <c r="C109" s="22"/>
      <c r="D109" s="22"/>
      <c r="E109" s="22"/>
    </row>
    <row r="110" spans="1:5" ht="12.75">
      <c r="A110" s="6"/>
      <c r="B110" s="11"/>
      <c r="C110" s="22"/>
      <c r="D110" s="22"/>
      <c r="E110" s="22"/>
    </row>
    <row r="111" spans="1:5" ht="12.75">
      <c r="A111" s="6"/>
      <c r="B111" s="11"/>
      <c r="C111" s="22"/>
      <c r="D111" s="22"/>
      <c r="E111" s="22"/>
    </row>
    <row r="112" spans="1:5" ht="12.75">
      <c r="A112" s="6"/>
      <c r="B112" s="11"/>
      <c r="C112" s="22"/>
      <c r="D112" s="22"/>
      <c r="E112" s="22"/>
    </row>
    <row r="113" spans="1:5" ht="12.75">
      <c r="A113" s="6"/>
      <c r="B113" s="11"/>
      <c r="C113" s="22"/>
      <c r="D113" s="22"/>
      <c r="E113" s="22"/>
    </row>
    <row r="114" spans="1:5" ht="12.75">
      <c r="A114" s="6"/>
      <c r="B114" s="11"/>
      <c r="C114" s="22"/>
      <c r="D114" s="22"/>
      <c r="E114" s="22"/>
    </row>
    <row r="115" spans="1:5" ht="12.75">
      <c r="A115" s="6"/>
      <c r="B115" s="11"/>
      <c r="C115" s="22"/>
      <c r="D115" s="22"/>
      <c r="E115" s="22"/>
    </row>
    <row r="116" spans="1:5" ht="12.75">
      <c r="A116" s="6"/>
      <c r="B116" s="11"/>
      <c r="C116" s="22"/>
      <c r="D116" s="22"/>
      <c r="E116" s="22"/>
    </row>
    <row r="117" spans="1:5" ht="12.75">
      <c r="A117" s="6"/>
      <c r="B117" s="11"/>
      <c r="C117" s="22"/>
      <c r="D117" s="22"/>
      <c r="E117" s="22"/>
    </row>
    <row r="118" spans="1:5" ht="12.75">
      <c r="A118" s="6"/>
      <c r="B118" s="11"/>
      <c r="C118" s="22"/>
      <c r="D118" s="22"/>
      <c r="E118" s="22"/>
    </row>
    <row r="119" spans="1:5" ht="12.75">
      <c r="A119" s="6"/>
      <c r="B119" s="11"/>
      <c r="C119" s="22"/>
      <c r="D119" s="22"/>
      <c r="E119" s="22"/>
    </row>
    <row r="120" spans="1:5" ht="12.75">
      <c r="A120" s="6"/>
      <c r="B120" s="11"/>
      <c r="C120" s="22"/>
      <c r="D120" s="22"/>
      <c r="E120" s="22"/>
    </row>
    <row r="121" spans="1:5" ht="12.75">
      <c r="A121" s="6"/>
      <c r="B121" s="11"/>
      <c r="C121" s="22"/>
      <c r="D121" s="22"/>
      <c r="E121" s="22"/>
    </row>
    <row r="122" spans="1:5" ht="12.75">
      <c r="A122" s="6"/>
      <c r="B122" s="11"/>
      <c r="C122" s="22"/>
      <c r="D122" s="22"/>
      <c r="E122" s="22"/>
    </row>
    <row r="123" spans="1:5" ht="12.75">
      <c r="A123" s="6"/>
      <c r="B123" s="11"/>
      <c r="C123" s="22"/>
      <c r="D123" s="22"/>
      <c r="E123" s="22"/>
    </row>
    <row r="124" spans="1:5" ht="12.75">
      <c r="A124" s="6"/>
      <c r="B124" s="11"/>
      <c r="C124" s="22"/>
      <c r="D124" s="22"/>
      <c r="E124" s="22"/>
    </row>
    <row r="125" spans="1:5" ht="12.75">
      <c r="A125" s="6"/>
      <c r="B125" s="11"/>
      <c r="C125" s="22"/>
      <c r="D125" s="22"/>
      <c r="E125" s="22"/>
    </row>
    <row r="126" spans="1:5" ht="12.75">
      <c r="A126" s="6"/>
      <c r="B126" s="11"/>
      <c r="C126" s="22"/>
      <c r="D126" s="22"/>
      <c r="E126" s="22"/>
    </row>
    <row r="127" spans="1:5" ht="12.75">
      <c r="A127" s="6"/>
      <c r="B127" s="11"/>
      <c r="C127" s="22"/>
      <c r="D127" s="22"/>
      <c r="E127" s="22"/>
    </row>
    <row r="128" spans="1:5" ht="12.75">
      <c r="A128" s="6"/>
      <c r="B128" s="11"/>
      <c r="C128" s="22"/>
      <c r="D128" s="22"/>
      <c r="E128" s="22"/>
    </row>
    <row r="129" spans="1:5" ht="12.75">
      <c r="A129" s="6"/>
      <c r="B129" s="11"/>
      <c r="C129" s="22"/>
      <c r="D129" s="22"/>
      <c r="E129" s="22"/>
    </row>
    <row r="130" spans="1:5" ht="12.75">
      <c r="A130" s="6"/>
      <c r="B130" s="11"/>
      <c r="C130" s="22"/>
      <c r="D130" s="22"/>
      <c r="E130" s="22"/>
    </row>
    <row r="131" spans="1:5" ht="12.75">
      <c r="A131" s="6"/>
      <c r="B131" s="11"/>
      <c r="C131" s="22"/>
      <c r="D131" s="22"/>
      <c r="E131" s="22"/>
    </row>
    <row r="132" spans="1:5" ht="12.75">
      <c r="A132" s="6"/>
      <c r="B132" s="11"/>
      <c r="C132" s="22"/>
      <c r="D132" s="22"/>
      <c r="E132" s="22"/>
    </row>
    <row r="133" spans="1:5" ht="12.75">
      <c r="A133" s="6"/>
      <c r="B133" s="11"/>
      <c r="C133" s="22"/>
      <c r="D133" s="22"/>
      <c r="E133" s="22"/>
    </row>
    <row r="134" spans="1:5" ht="12.75">
      <c r="A134" s="6"/>
      <c r="B134" s="11"/>
      <c r="C134" s="22"/>
      <c r="D134" s="22"/>
      <c r="E134" s="22"/>
    </row>
    <row r="135" spans="1:5" ht="12.75">
      <c r="A135" s="6"/>
      <c r="B135" s="11"/>
      <c r="C135" s="22"/>
      <c r="D135" s="22"/>
      <c r="E135" s="22"/>
    </row>
    <row r="136" spans="1:5" ht="12.75">
      <c r="A136" s="6"/>
      <c r="B136" s="11"/>
      <c r="C136" s="22"/>
      <c r="D136" s="22"/>
      <c r="E136" s="22"/>
    </row>
    <row r="137" spans="1:5" ht="12.75">
      <c r="A137" s="6"/>
      <c r="B137" s="11"/>
      <c r="C137" s="22"/>
      <c r="D137" s="22"/>
      <c r="E137" s="22"/>
    </row>
    <row r="138" spans="1:5" ht="12.75">
      <c r="A138" s="6"/>
      <c r="B138" s="11"/>
      <c r="C138" s="22"/>
      <c r="D138" s="22"/>
      <c r="E138" s="22"/>
    </row>
    <row r="139" spans="1:5" ht="12.75">
      <c r="A139" s="6"/>
      <c r="B139" s="11"/>
      <c r="C139" s="22"/>
      <c r="D139" s="22"/>
      <c r="E139" s="22"/>
    </row>
    <row r="140" spans="1:5" ht="12.75">
      <c r="A140" s="6"/>
      <c r="B140" s="11"/>
      <c r="C140" s="22"/>
      <c r="D140" s="22"/>
      <c r="E140" s="22"/>
    </row>
    <row r="141" spans="1:5" ht="12.75">
      <c r="A141" s="6"/>
      <c r="B141" s="11"/>
      <c r="C141" s="22"/>
      <c r="D141" s="22"/>
      <c r="E141" s="22"/>
    </row>
    <row r="142" spans="1:5" ht="12.75">
      <c r="A142" s="6"/>
      <c r="B142" s="11"/>
      <c r="C142" s="22"/>
      <c r="D142" s="22"/>
      <c r="E142" s="22"/>
    </row>
    <row r="143" spans="1:5" ht="12.75">
      <c r="A143" s="6"/>
      <c r="B143" s="11"/>
      <c r="C143" s="22"/>
      <c r="D143" s="22"/>
      <c r="E143" s="22"/>
    </row>
    <row r="144" spans="1:5" ht="12.75">
      <c r="A144" s="6"/>
      <c r="B144" s="11"/>
      <c r="C144" s="22"/>
      <c r="D144" s="22"/>
      <c r="E144" s="22"/>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2" ht="12.75">
      <c r="A258" s="6"/>
      <c r="B258" s="11"/>
    </row>
    <row r="259" spans="1:2" ht="12.75">
      <c r="A259" s="6"/>
      <c r="B259" s="11"/>
    </row>
    <row r="260" spans="1:2" ht="12.75">
      <c r="A260" s="6"/>
      <c r="B260" s="11"/>
    </row>
    <row r="261" spans="1:2" ht="12.75">
      <c r="A261" s="6"/>
      <c r="B261" s="11"/>
    </row>
    <row r="262" spans="1:2" ht="12.75">
      <c r="A262" s="6"/>
      <c r="B262" s="11"/>
    </row>
    <row r="263" spans="1:2" ht="12.75">
      <c r="A263" s="6"/>
      <c r="B263" s="11"/>
    </row>
    <row r="264" spans="1:2" ht="12.75">
      <c r="A264" s="6"/>
      <c r="B264" s="11"/>
    </row>
    <row r="265" spans="1:2" ht="12.75">
      <c r="A265" s="6"/>
      <c r="B265" s="11"/>
    </row>
    <row r="266" spans="1:2" ht="12.75">
      <c r="A266" s="6"/>
      <c r="B266" s="11"/>
    </row>
    <row r="267" spans="1:2" ht="12.75">
      <c r="A267" s="6"/>
      <c r="B267" s="11"/>
    </row>
    <row r="268" spans="1:2" ht="12.75">
      <c r="A268" s="6"/>
      <c r="B268" s="11"/>
    </row>
    <row r="269" spans="1:2" ht="12.75">
      <c r="A269" s="6"/>
      <c r="B269" s="11"/>
    </row>
    <row r="270" spans="1:2" ht="12.75">
      <c r="A270" s="6"/>
      <c r="B270" s="11"/>
    </row>
    <row r="271" spans="1:2" ht="12.75">
      <c r="A271" s="6"/>
      <c r="B271" s="11"/>
    </row>
    <row r="272" spans="1:2" ht="12.75">
      <c r="A272" s="6"/>
      <c r="B272" s="11"/>
    </row>
    <row r="273" spans="1:2" ht="12.75">
      <c r="A273" s="6"/>
      <c r="B273" s="11"/>
    </row>
    <row r="274" spans="1:2" ht="12.75">
      <c r="A274" s="6"/>
      <c r="B274" s="11"/>
    </row>
    <row r="275" spans="1:2" ht="12.75">
      <c r="A275" s="6"/>
      <c r="B275" s="11"/>
    </row>
    <row r="276" spans="1:2" ht="12.75">
      <c r="A276" s="6"/>
      <c r="B276" s="11"/>
    </row>
    <row r="277" spans="1:2" ht="12.75">
      <c r="A277" s="6"/>
      <c r="B277" s="11"/>
    </row>
    <row r="278" spans="1:2" ht="12.75">
      <c r="A278" s="6"/>
      <c r="B278" s="11"/>
    </row>
    <row r="279" spans="1:2" ht="12.75">
      <c r="A279" s="6"/>
      <c r="B279" s="11"/>
    </row>
    <row r="280" spans="1:2" ht="12.75">
      <c r="A280" s="6"/>
      <c r="B280" s="11"/>
    </row>
    <row r="281" spans="1:2" ht="12.75">
      <c r="A281" s="6"/>
      <c r="B281" s="11"/>
    </row>
    <row r="282" spans="1:2" ht="12.75">
      <c r="A282" s="6"/>
      <c r="B282" s="11"/>
    </row>
    <row r="283" spans="1:2" ht="12.75">
      <c r="A283" s="6"/>
      <c r="B283" s="11"/>
    </row>
    <row r="284" spans="1:2" ht="12.75">
      <c r="A284" s="6"/>
      <c r="B284" s="11"/>
    </row>
    <row r="285" spans="1:2" ht="12.75">
      <c r="A285" s="6"/>
      <c r="B285" s="11"/>
    </row>
    <row r="286" spans="1:2" ht="12.75">
      <c r="A286" s="6"/>
      <c r="B286" s="11"/>
    </row>
    <row r="287" spans="1:2" ht="12.75">
      <c r="A287" s="6"/>
      <c r="B287" s="11"/>
    </row>
    <row r="288" spans="1:2" ht="12.75">
      <c r="A288" s="6"/>
      <c r="B288" s="11"/>
    </row>
    <row r="289" spans="1:2" ht="12.75">
      <c r="A289" s="6"/>
      <c r="B289" s="11"/>
    </row>
    <row r="290" spans="1:2" ht="12.75">
      <c r="A290" s="6"/>
      <c r="B290" s="11"/>
    </row>
    <row r="291" spans="1:2" ht="12.75">
      <c r="A291" s="6"/>
      <c r="B291" s="11"/>
    </row>
    <row r="292" spans="1:2" ht="12.75">
      <c r="A292" s="6"/>
      <c r="B292" s="11"/>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sheetData>
  <mergeCells count="19">
    <mergeCell ref="B85:C85"/>
    <mergeCell ref="C10:C12"/>
    <mergeCell ref="F9:L9"/>
    <mergeCell ref="K10:L10"/>
    <mergeCell ref="K11:K12"/>
    <mergeCell ref="H11:H12"/>
    <mergeCell ref="I11:I12"/>
    <mergeCell ref="E11:E12"/>
    <mergeCell ref="D11:D12"/>
    <mergeCell ref="A10:A12"/>
    <mergeCell ref="B10:B12"/>
    <mergeCell ref="A7:M7"/>
    <mergeCell ref="F10:F12"/>
    <mergeCell ref="G10:G12"/>
    <mergeCell ref="H10:I10"/>
    <mergeCell ref="J10:J12"/>
    <mergeCell ref="M9:M12"/>
    <mergeCell ref="D10:E10"/>
    <mergeCell ref="C9:E9"/>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RADA</cp:lastModifiedBy>
  <cp:lastPrinted>2011-08-26T13:20:01Z</cp:lastPrinted>
  <dcterms:created xsi:type="dcterms:W3CDTF">2002-12-20T15:22:07Z</dcterms:created>
  <dcterms:modified xsi:type="dcterms:W3CDTF">2011-08-26T13:21:48Z</dcterms:modified>
  <cp:category/>
  <cp:version/>
  <cp:contentType/>
  <cp:contentStatus/>
</cp:coreProperties>
</file>