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'Лист1'!$A$1:$F$78</definedName>
  </definedNames>
  <calcPr fullCalcOnLoad="1"/>
</workbook>
</file>

<file path=xl/sharedStrings.xml><?xml version="1.0" encoding="utf-8"?>
<sst xmlns="http://schemas.openxmlformats.org/spreadsheetml/2006/main" count="85" uniqueCount="76">
  <si>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</si>
  <si>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</si>
  <si>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</si>
  <si>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</si>
  <si>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</si>
  <si>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</si>
  <si>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</si>
  <si>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</si>
  <si>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</si>
  <si>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</si>
  <si>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</si>
  <si>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</si>
  <si>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</si>
  <si>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</si>
  <si>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</si>
  <si>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</si>
  <si>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</si>
  <si>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</si>
  <si>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</si>
  <si>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</si>
  <si>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</si>
  <si>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</si>
  <si>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</si>
  <si>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</si>
  <si>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</si>
  <si>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</si>
  <si>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</si>
  <si>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</si>
  <si>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</si>
  <si>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</si>
  <si>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</si>
  <si>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</si>
  <si>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 та компенсацію за пільговий проїзд окремих категорій громадян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</si>
  <si>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</si>
  <si>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</si>
  <si>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</si>
  <si>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в тому числі</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</si>
  <si>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</si>
  <si>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медичне обслуговування громадян,які постраждали внаслідок Чорнобильської катастрофи</t>
  </si>
  <si>
    <t>субвенція з обласного бюджету на окремі заходи щодо соціального захисту інвалідів (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</si>
  <si>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обласного бюджету на відшкодування витрат на поховання учасників бойових дій і інвалідів війни</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</si>
  <si>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66-ї річниці Перемоги у Великій Вітчизняній війні</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</si>
  <si>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67-ї річниці визволення України від фашистських загарбників</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</si>
  <si>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</si>
  <si>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 xml:space="preserve">субвенція з обласного бюджету на надання щомісячної матеріальної допомоги учасникам визволення Миколаївської області від фашистських загарбників </t>
  </si>
  <si>
    <t xml:space="preserve">субвенція з обласного бюджету  на передплату періодичного друкованого видання для учасників бойових дій у роки Великої Вітчизняної війни та  у роки війни з Японією </t>
  </si>
  <si>
    <t>субвенція з сільських бюджетів на виконання  власних повноважень щодо виконання районних програм</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</si>
  <si>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</si>
  <si>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</si>
  <si>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</si>
  <si>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</si>
  <si>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</si>
  <si>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</si>
  <si>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</si>
  <si>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</si>
  <si>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</si>
  <si>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</si>
  <si>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</si>
  <si>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</si>
  <si>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Уточнений обсяг доходів  районного бюджету Баштанського району  на 2011рік</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</si>
  <si>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</si>
  <si>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</si>
  <si>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</si>
  <si>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</si>
  <si>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Додаткова 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</si>
  <si>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Інші субвенції</t>
  </si>
  <si>
    <t>субвенція з обласного бюджету на виконання депутатами обласної ради доручень виборців відповідно до програм, затверджених обласною радою</t>
  </si>
  <si>
    <t xml:space="preserve">субвенція з обласного цільового фонду охорони навколишнього природного середовища на здійснення природоохоронних заходів (створення захисних лісових насаджень на території області) </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</si>
  <si>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</si>
  <si>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</si>
  <si>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</si>
  <si>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</si>
  <si>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</si>
  <si>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</si>
  <si>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Додаток 4</t>
  </si>
  <si>
    <t xml:space="preserve">від                2011 року  №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</si>
</sst>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18">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sz val="11"/>
      <name val="Times New Roman"/>
      <family val="1"/>
    </font>
    <font>
      <b/>
      <sz val="10"/>
      <name val="Times New Roman"/>
      <family val="1"/>
    </font>
    <font>
      <sz val="8"/>
      <name val="Times New Roman"/>
      <family val="1"/>
    </font>
    <font>
      <u val="single"/>
      <sz val="10"/>
      <color indexed="12"/>
      <name val="Arial Cyr"/>
      <family val="0"/>
    </font>
    <font>
      <u val="single"/>
      <sz val="10"/>
      <color indexed="36"/>
      <name val="Arial Cyr"/>
      <family val="0"/>
    </font>
    <font>
      <sz val="14"/>
      <color indexed="22"/>
      <name val="Times New Roman"/>
      <family val="1"/>
    </font>
    <font>
      <sz val="12"/>
      <color indexed="8"/>
      <name val="Times New Roman Cyr"/>
      <family val="0"/>
    </font>
    <font>
      <sz val="14"/>
      <color indexed="8"/>
      <name val="Times New Roman Cyr"/>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justify" vertical="top" wrapText="1"/>
    </xf>
    <xf numFmtId="0" fontId="6" fillId="0" borderId="0" xfId="0" applyFont="1" applyAlignment="1">
      <alignment horizontal="justify" vertical="top" wrapText="1"/>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2" fillId="0" borderId="0" xfId="0" applyFont="1" applyAlignment="1">
      <alignment/>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xf>
    <xf numFmtId="0" fontId="4" fillId="0" borderId="4" xfId="0" applyFont="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horizontal="justify" vertical="top" wrapText="1" readingOrder="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8" fillId="0" borderId="0" xfId="0" applyNumberFormat="1" applyFont="1" applyAlignment="1">
      <alignment vertical="justify"/>
    </xf>
    <xf numFmtId="176" fontId="8" fillId="2" borderId="0" xfId="0" applyNumberFormat="1" applyFont="1" applyFill="1" applyAlignment="1">
      <alignment horizontal="right" vertical="justify" wrapText="1"/>
    </xf>
    <xf numFmtId="176" fontId="15" fillId="2" borderId="0" xfId="0" applyNumberFormat="1" applyFont="1" applyFill="1" applyBorder="1" applyAlignment="1">
      <alignment vertical="justify"/>
    </xf>
    <xf numFmtId="0" fontId="5" fillId="0" borderId="0" xfId="0" applyFont="1" applyAlignment="1">
      <alignment horizontal="justify"/>
    </xf>
    <xf numFmtId="176" fontId="9" fillId="0" borderId="0" xfId="0" applyNumberFormat="1" applyFont="1" applyAlignment="1">
      <alignment horizontal="righ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16" fillId="0" borderId="0" xfId="0" applyFont="1" applyFill="1" applyAlignment="1">
      <alignment horizontal="center" vertical="top"/>
    </xf>
    <xf numFmtId="0" fontId="16" fillId="0" borderId="0" xfId="0" applyFont="1" applyFill="1" applyAlignment="1">
      <alignment horizontal="left" vertical="top" wrapText="1" readingOrder="1"/>
    </xf>
    <xf numFmtId="0" fontId="5" fillId="0" borderId="0" xfId="0" applyFont="1" applyFill="1" applyAlignment="1">
      <alignment horizontal="left" vertical="top" wrapText="1"/>
    </xf>
    <xf numFmtId="0" fontId="16" fillId="0" borderId="0" xfId="0" applyFont="1" applyFill="1" applyAlignment="1">
      <alignment horizontal="left" vertical="top" wrapText="1"/>
    </xf>
    <xf numFmtId="176" fontId="17" fillId="0" borderId="0" xfId="0" applyNumberFormat="1" applyFont="1" applyFill="1" applyAlignment="1">
      <alignment horizontal="right" vertical="top"/>
    </xf>
    <xf numFmtId="0" fontId="8" fillId="0" borderId="0" xfId="0" applyFont="1" applyBorder="1" applyAlignment="1">
      <alignment horizontal="right" vertical="center" wrapText="1"/>
    </xf>
    <xf numFmtId="176" fontId="8" fillId="0" borderId="0" xfId="0" applyNumberFormat="1" applyFont="1" applyBorder="1" applyAlignment="1">
      <alignment horizontal="center" vertical="justify" wrapText="1"/>
    </xf>
    <xf numFmtId="0" fontId="3"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view="pageBreakPreview" zoomScale="75" zoomScaleNormal="75" zoomScaleSheetLayoutView="75" workbookViewId="0" topLeftCell="A1">
      <selection activeCell="D16" sqref="D16"/>
    </sheetView>
  </sheetViews>
  <sheetFormatPr defaultColWidth="9.00390625" defaultRowHeight="12.75"/>
  <cols>
    <col min="1" max="1" width="10.375" style="0" customWidth="1"/>
    <col min="2" max="2" width="70.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49" t="s">
        <v>74</v>
      </c>
      <c r="F1" s="49"/>
      <c r="G1" s="1"/>
    </row>
    <row r="2" spans="1:7" ht="12" customHeight="1">
      <c r="A2" s="1"/>
      <c r="B2" s="1"/>
      <c r="C2" s="1"/>
      <c r="D2" s="1"/>
      <c r="E2" s="49" t="s">
        <v>18</v>
      </c>
      <c r="F2" s="49"/>
      <c r="G2" s="1"/>
    </row>
    <row r="3" spans="1:7" ht="13.5" customHeight="1">
      <c r="A3" s="1"/>
      <c r="B3" s="1"/>
      <c r="C3" s="1"/>
      <c r="D3" s="1"/>
      <c r="E3" s="49" t="s">
        <v>75</v>
      </c>
      <c r="F3" s="49"/>
      <c r="G3" s="1"/>
    </row>
    <row r="4" spans="1:7" ht="13.5" customHeight="1">
      <c r="A4" s="1"/>
      <c r="B4" s="1"/>
      <c r="C4" s="1"/>
      <c r="D4" s="1"/>
      <c r="E4" s="25"/>
      <c r="F4" s="25"/>
      <c r="G4" s="1"/>
    </row>
    <row r="5" spans="1:7" ht="13.5" customHeight="1">
      <c r="A5" s="1"/>
      <c r="B5" s="1"/>
      <c r="C5" s="1"/>
      <c r="D5" s="1"/>
      <c r="E5" s="3"/>
      <c r="F5" s="1"/>
      <c r="G5" s="1"/>
    </row>
    <row r="6" spans="1:7" ht="18" customHeight="1">
      <c r="A6" s="48" t="s">
        <v>59</v>
      </c>
      <c r="B6" s="48"/>
      <c r="C6" s="48"/>
      <c r="D6" s="48"/>
      <c r="E6" s="48"/>
      <c r="F6" s="48"/>
      <c r="G6" s="1"/>
    </row>
    <row r="7" spans="1:7" ht="12.75">
      <c r="A7" s="1"/>
      <c r="B7" s="1" t="s">
        <v>15</v>
      </c>
      <c r="C7" s="1"/>
      <c r="D7" s="1"/>
      <c r="E7" s="1"/>
      <c r="F7" s="2" t="s">
        <v>14</v>
      </c>
      <c r="G7" s="1"/>
    </row>
    <row r="8" spans="1:7" ht="15.75" customHeight="1">
      <c r="A8" s="50" t="s">
        <v>20</v>
      </c>
      <c r="B8" s="50" t="s">
        <v>0</v>
      </c>
      <c r="C8" s="50" t="s">
        <v>1</v>
      </c>
      <c r="D8" s="46" t="s">
        <v>2</v>
      </c>
      <c r="E8" s="47"/>
      <c r="F8" s="50" t="s">
        <v>3</v>
      </c>
      <c r="G8" s="1"/>
    </row>
    <row r="9" spans="1:7" ht="40.5" customHeight="1">
      <c r="A9" s="51"/>
      <c r="B9" s="51"/>
      <c r="C9" s="51"/>
      <c r="D9" s="4" t="s">
        <v>4</v>
      </c>
      <c r="E9" s="21" t="s">
        <v>5</v>
      </c>
      <c r="F9" s="51"/>
      <c r="G9" s="1"/>
    </row>
    <row r="10" spans="1:7" ht="37.5" customHeight="1">
      <c r="A10" s="17">
        <v>1</v>
      </c>
      <c r="B10" s="18">
        <v>2</v>
      </c>
      <c r="C10" s="19">
        <v>3</v>
      </c>
      <c r="D10" s="19">
        <v>4</v>
      </c>
      <c r="E10" s="19">
        <v>5</v>
      </c>
      <c r="F10" s="19" t="s">
        <v>6</v>
      </c>
      <c r="G10" s="1"/>
    </row>
    <row r="11" spans="1:7" ht="0.75" customHeight="1" hidden="1">
      <c r="A11" s="5"/>
      <c r="B11" s="5"/>
      <c r="C11" s="5"/>
      <c r="D11" s="5"/>
      <c r="E11" s="5"/>
      <c r="F11" s="5"/>
      <c r="G11" s="1"/>
    </row>
    <row r="12" spans="1:7" ht="26.25" customHeight="1">
      <c r="A12" s="6">
        <v>10000000</v>
      </c>
      <c r="B12" s="7" t="s">
        <v>7</v>
      </c>
      <c r="C12" s="27">
        <f>C13</f>
        <v>13465.394</v>
      </c>
      <c r="D12" s="27"/>
      <c r="E12" s="27"/>
      <c r="F12" s="27">
        <f>F13</f>
        <v>13465.394</v>
      </c>
      <c r="G12" s="1"/>
    </row>
    <row r="13" spans="1:7" ht="40.5" customHeight="1">
      <c r="A13" s="8">
        <v>11000000</v>
      </c>
      <c r="B13" s="8" t="s">
        <v>8</v>
      </c>
      <c r="C13" s="28">
        <f>C14</f>
        <v>13465.394</v>
      </c>
      <c r="D13" s="28"/>
      <c r="E13" s="28"/>
      <c r="F13" s="28">
        <f aca="true" t="shared" si="0" ref="F13:F29">SUM(C13:D13)</f>
        <v>13465.394</v>
      </c>
      <c r="G13" s="1"/>
    </row>
    <row r="14" spans="1:7" ht="25.5" customHeight="1">
      <c r="A14" s="8">
        <v>11010000</v>
      </c>
      <c r="B14" s="8" t="s">
        <v>49</v>
      </c>
      <c r="C14" s="28">
        <f>C15+C16+C19+C20+C22+C17+C18+C21</f>
        <v>13465.394</v>
      </c>
      <c r="D14" s="28"/>
      <c r="E14" s="28"/>
      <c r="F14" s="28">
        <f t="shared" si="0"/>
        <v>13465.394</v>
      </c>
      <c r="G14" s="1"/>
    </row>
    <row r="15" spans="1:7" ht="25.5" customHeight="1">
      <c r="A15" s="8">
        <v>11010100</v>
      </c>
      <c r="B15" s="8" t="s">
        <v>50</v>
      </c>
      <c r="C15" s="28">
        <f>11900.1+482.069+731.211</f>
        <v>13113.38</v>
      </c>
      <c r="D15" s="28"/>
      <c r="E15" s="28"/>
      <c r="F15" s="28">
        <f t="shared" si="0"/>
        <v>13113.38</v>
      </c>
      <c r="G15" s="1"/>
    </row>
    <row r="16" spans="1:7" ht="33" customHeight="1">
      <c r="A16" s="8">
        <v>11010200</v>
      </c>
      <c r="B16" s="8" t="s">
        <v>51</v>
      </c>
      <c r="C16" s="28">
        <f>91.6+12.386</f>
        <v>103.98599999999999</v>
      </c>
      <c r="D16" s="28"/>
      <c r="E16" s="28"/>
      <c r="F16" s="28">
        <f t="shared" si="0"/>
        <v>103.98599999999999</v>
      </c>
      <c r="G16" s="1"/>
    </row>
    <row r="17" spans="1:7" ht="33" customHeight="1">
      <c r="A17" s="8">
        <v>11010300</v>
      </c>
      <c r="B17" s="8" t="s">
        <v>68</v>
      </c>
      <c r="C17" s="28">
        <v>22.209</v>
      </c>
      <c r="D17" s="28"/>
      <c r="E17" s="28"/>
      <c r="F17" s="28">
        <f t="shared" si="0"/>
        <v>22.209</v>
      </c>
      <c r="G17" s="1"/>
    </row>
    <row r="18" spans="1:7" ht="33" customHeight="1">
      <c r="A18" s="8">
        <v>11010400</v>
      </c>
      <c r="B18" s="8" t="s">
        <v>69</v>
      </c>
      <c r="C18" s="28">
        <v>3.211</v>
      </c>
      <c r="D18" s="28"/>
      <c r="E18" s="28"/>
      <c r="F18" s="28">
        <f t="shared" si="0"/>
        <v>3.211</v>
      </c>
      <c r="G18" s="1"/>
    </row>
    <row r="19" spans="1:7" ht="33" customHeight="1">
      <c r="A19" s="8">
        <v>11010800</v>
      </c>
      <c r="B19" s="8" t="s">
        <v>52</v>
      </c>
      <c r="C19" s="28">
        <f>126.1+15.538+12.759+1.2+0.985</f>
        <v>156.582</v>
      </c>
      <c r="D19" s="28"/>
      <c r="E19" s="28"/>
      <c r="F19" s="28">
        <f t="shared" si="0"/>
        <v>156.582</v>
      </c>
      <c r="G19" s="1"/>
    </row>
    <row r="20" spans="1:7" ht="23.25" customHeight="1">
      <c r="A20" s="8">
        <v>11011100</v>
      </c>
      <c r="B20" s="8" t="s">
        <v>53</v>
      </c>
      <c r="C20" s="28">
        <f>12.1+15.873</f>
        <v>27.973</v>
      </c>
      <c r="D20" s="28"/>
      <c r="E20" s="28"/>
      <c r="F20" s="28">
        <f t="shared" si="0"/>
        <v>27.973</v>
      </c>
      <c r="G20" s="1"/>
    </row>
    <row r="21" spans="1:7" ht="40.5" customHeight="1">
      <c r="A21" s="8">
        <v>11011300</v>
      </c>
      <c r="B21" s="8" t="s">
        <v>70</v>
      </c>
      <c r="C21" s="28">
        <v>4.795</v>
      </c>
      <c r="D21" s="28"/>
      <c r="E21" s="28"/>
      <c r="F21" s="28">
        <f t="shared" si="0"/>
        <v>4.795</v>
      </c>
      <c r="G21" s="1"/>
    </row>
    <row r="22" spans="1:7" ht="38.25" customHeight="1">
      <c r="A22" s="8">
        <v>11011600</v>
      </c>
      <c r="B22" s="8" t="s">
        <v>24</v>
      </c>
      <c r="C22" s="28">
        <v>33.258</v>
      </c>
      <c r="D22" s="28"/>
      <c r="E22" s="28"/>
      <c r="F22" s="28">
        <f>SUM(C22:D22)</f>
        <v>33.258</v>
      </c>
      <c r="G22" s="1"/>
    </row>
    <row r="23" spans="1:7" ht="27" customHeight="1">
      <c r="A23" s="6">
        <v>20000000</v>
      </c>
      <c r="B23" s="7" t="s">
        <v>9</v>
      </c>
      <c r="C23" s="29">
        <f>C24+C30+C27</f>
        <v>44.958</v>
      </c>
      <c r="D23" s="29">
        <f>D30</f>
        <v>559.9</v>
      </c>
      <c r="E23" s="28"/>
      <c r="F23" s="27">
        <f t="shared" si="0"/>
        <v>604.858</v>
      </c>
      <c r="G23" s="1"/>
    </row>
    <row r="24" spans="1:7" ht="38.25" customHeight="1">
      <c r="A24" s="8">
        <v>22000000</v>
      </c>
      <c r="B24" s="9" t="s">
        <v>54</v>
      </c>
      <c r="C24" s="28">
        <f>SUM(C25:C25)</f>
        <v>21.48</v>
      </c>
      <c r="D24" s="28"/>
      <c r="E24" s="28"/>
      <c r="F24" s="28">
        <f t="shared" si="0"/>
        <v>21.48</v>
      </c>
      <c r="G24" s="1"/>
    </row>
    <row r="25" spans="1:7" ht="34.5" customHeight="1">
      <c r="A25" s="8">
        <v>22080000</v>
      </c>
      <c r="B25" s="9" t="s">
        <v>23</v>
      </c>
      <c r="C25" s="28">
        <f>C26</f>
        <v>21.48</v>
      </c>
      <c r="D25" s="28"/>
      <c r="E25" s="28"/>
      <c r="F25" s="28">
        <f t="shared" si="0"/>
        <v>21.48</v>
      </c>
      <c r="G25" s="1"/>
    </row>
    <row r="26" spans="1:7" ht="42" customHeight="1">
      <c r="A26" s="8">
        <v>22080400</v>
      </c>
      <c r="B26" s="9" t="s">
        <v>27</v>
      </c>
      <c r="C26" s="28">
        <v>21.48</v>
      </c>
      <c r="D26" s="28"/>
      <c r="E26" s="28"/>
      <c r="F26" s="28">
        <f t="shared" si="0"/>
        <v>21.48</v>
      </c>
      <c r="G26" s="1"/>
    </row>
    <row r="27" spans="1:7" ht="33" customHeight="1">
      <c r="A27" s="8">
        <v>24000000</v>
      </c>
      <c r="B27" s="8" t="s">
        <v>71</v>
      </c>
      <c r="C27" s="42">
        <f>C28</f>
        <v>23.478</v>
      </c>
      <c r="D27" s="28"/>
      <c r="E27" s="28"/>
      <c r="F27" s="28">
        <f t="shared" si="0"/>
        <v>23.478</v>
      </c>
      <c r="G27" s="1"/>
    </row>
    <row r="28" spans="1:7" ht="30.75" customHeight="1">
      <c r="A28" s="8">
        <v>24060000</v>
      </c>
      <c r="B28" s="8" t="s">
        <v>72</v>
      </c>
      <c r="C28" s="42">
        <f>C29</f>
        <v>23.478</v>
      </c>
      <c r="D28" s="28"/>
      <c r="E28" s="28"/>
      <c r="F28" s="28">
        <f t="shared" si="0"/>
        <v>23.478</v>
      </c>
      <c r="G28" s="1"/>
    </row>
    <row r="29" spans="1:7" ht="27" customHeight="1">
      <c r="A29" s="8">
        <v>24060300</v>
      </c>
      <c r="B29" s="8" t="s">
        <v>72</v>
      </c>
      <c r="C29" s="42">
        <f>26.478-3</f>
        <v>23.478</v>
      </c>
      <c r="D29" s="28"/>
      <c r="E29" s="28"/>
      <c r="F29" s="28">
        <f t="shared" si="0"/>
        <v>23.478</v>
      </c>
      <c r="G29" s="1"/>
    </row>
    <row r="30" spans="1:7" ht="30.75" customHeight="1">
      <c r="A30" s="8">
        <v>25000000</v>
      </c>
      <c r="B30" s="9" t="s">
        <v>10</v>
      </c>
      <c r="C30" s="28"/>
      <c r="D30" s="27">
        <f>D31+D34</f>
        <v>559.9</v>
      </c>
      <c r="E30" s="28"/>
      <c r="F30" s="28">
        <f>D30</f>
        <v>559.9</v>
      </c>
      <c r="G30" s="1"/>
    </row>
    <row r="31" spans="1:7" ht="34.5" customHeight="1">
      <c r="A31" s="8">
        <v>25010000</v>
      </c>
      <c r="B31" s="9" t="s">
        <v>28</v>
      </c>
      <c r="C31" s="28"/>
      <c r="D31" s="28">
        <f>D32+D33</f>
        <v>459.9</v>
      </c>
      <c r="E31" s="28"/>
      <c r="F31" s="28">
        <v>459.9</v>
      </c>
      <c r="G31" s="1"/>
    </row>
    <row r="32" spans="1:7" ht="30.75" customHeight="1">
      <c r="A32" s="8">
        <v>25010100</v>
      </c>
      <c r="B32" s="9" t="s">
        <v>29</v>
      </c>
      <c r="C32" s="28"/>
      <c r="D32" s="28">
        <v>407.95</v>
      </c>
      <c r="E32" s="28"/>
      <c r="F32" s="28">
        <v>407.95</v>
      </c>
      <c r="G32" s="1"/>
    </row>
    <row r="33" spans="1:7" ht="16.5" customHeight="1">
      <c r="A33" s="8">
        <v>25010300</v>
      </c>
      <c r="B33" s="9" t="s">
        <v>55</v>
      </c>
      <c r="C33" s="28"/>
      <c r="D33" s="28">
        <v>51.95</v>
      </c>
      <c r="E33" s="28"/>
      <c r="F33" s="28">
        <v>51.95</v>
      </c>
      <c r="G33" s="1"/>
    </row>
    <row r="34" spans="1:7" ht="24.75" customHeight="1">
      <c r="A34" s="8">
        <v>25020000</v>
      </c>
      <c r="B34" s="9" t="s">
        <v>56</v>
      </c>
      <c r="C34" s="28"/>
      <c r="D34" s="28">
        <f>D35</f>
        <v>100</v>
      </c>
      <c r="E34" s="28"/>
      <c r="F34" s="28">
        <v>100</v>
      </c>
      <c r="G34" s="1"/>
    </row>
    <row r="35" spans="1:7" ht="51.75" customHeight="1">
      <c r="A35" s="8">
        <v>25020200</v>
      </c>
      <c r="B35" s="9" t="s">
        <v>57</v>
      </c>
      <c r="C35" s="28"/>
      <c r="D35" s="28">
        <v>100</v>
      </c>
      <c r="E35" s="28"/>
      <c r="F35" s="28">
        <v>100</v>
      </c>
      <c r="G35" s="1"/>
    </row>
    <row r="36" spans="1:7" ht="19.5" customHeight="1">
      <c r="A36" s="8"/>
      <c r="B36" s="6" t="s">
        <v>11</v>
      </c>
      <c r="C36" s="29">
        <f>C12+C23</f>
        <v>13510.352</v>
      </c>
      <c r="D36" s="29">
        <f>D23</f>
        <v>559.9</v>
      </c>
      <c r="F36" s="29">
        <f>F12+F23</f>
        <v>14070.252</v>
      </c>
      <c r="G36" s="1"/>
    </row>
    <row r="37" spans="1:7" ht="24" customHeight="1">
      <c r="A37" s="6">
        <v>40000000</v>
      </c>
      <c r="B37" s="6" t="s">
        <v>12</v>
      </c>
      <c r="C37" s="29">
        <f>C38+C44</f>
        <v>95457.13200000001</v>
      </c>
      <c r="D37" s="29">
        <f>D38+D44</f>
        <v>42.6</v>
      </c>
      <c r="E37" s="29">
        <f>E38+E44</f>
        <v>0</v>
      </c>
      <c r="F37" s="29">
        <f>C37+D37</f>
        <v>95499.73200000002</v>
      </c>
      <c r="G37" s="1"/>
    </row>
    <row r="38" spans="1:7" ht="24" customHeight="1">
      <c r="A38" s="6">
        <v>41020000</v>
      </c>
      <c r="B38" s="6" t="s">
        <v>21</v>
      </c>
      <c r="C38" s="29">
        <f>C39+C40+C41+C42+C43</f>
        <v>57251.899999999994</v>
      </c>
      <c r="D38" s="29"/>
      <c r="E38" s="29"/>
      <c r="F38" s="27">
        <f aca="true" t="shared" si="1" ref="F38:F46">C38+D38</f>
        <v>57251.899999999994</v>
      </c>
      <c r="G38" s="1"/>
    </row>
    <row r="39" spans="1:7" ht="33" customHeight="1">
      <c r="A39" s="22">
        <v>41020100</v>
      </c>
      <c r="B39" s="22" t="s">
        <v>30</v>
      </c>
      <c r="C39" s="28">
        <v>55143.7</v>
      </c>
      <c r="D39" s="28"/>
      <c r="E39" s="28"/>
      <c r="F39" s="28">
        <f t="shared" si="1"/>
        <v>55143.7</v>
      </c>
      <c r="G39" s="1"/>
    </row>
    <row r="40" spans="1:7" ht="33" customHeight="1">
      <c r="A40" s="22">
        <v>41020600</v>
      </c>
      <c r="B40" s="8" t="s">
        <v>58</v>
      </c>
      <c r="C40" s="28">
        <v>732.4</v>
      </c>
      <c r="D40" s="28"/>
      <c r="E40" s="28"/>
      <c r="F40" s="28">
        <f t="shared" si="1"/>
        <v>732.4</v>
      </c>
      <c r="G40" s="1"/>
    </row>
    <row r="41" spans="1:7" ht="56.25" customHeight="1">
      <c r="A41" s="37">
        <v>41021100</v>
      </c>
      <c r="B41" s="38" t="s">
        <v>62</v>
      </c>
      <c r="C41" s="28">
        <v>87.2</v>
      </c>
      <c r="D41" s="28"/>
      <c r="E41" s="28"/>
      <c r="F41" s="28">
        <f t="shared" si="1"/>
        <v>87.2</v>
      </c>
      <c r="G41" s="1"/>
    </row>
    <row r="42" spans="1:7" ht="114" customHeight="1">
      <c r="A42" s="22">
        <v>41021600</v>
      </c>
      <c r="B42" s="39" t="s">
        <v>63</v>
      </c>
      <c r="C42" s="28">
        <v>1283.6</v>
      </c>
      <c r="D42" s="28"/>
      <c r="E42" s="28"/>
      <c r="F42" s="28">
        <f t="shared" si="1"/>
        <v>1283.6</v>
      </c>
      <c r="G42" s="1"/>
    </row>
    <row r="43" spans="1:7" ht="57" customHeight="1">
      <c r="A43" s="37">
        <v>41021700</v>
      </c>
      <c r="B43" s="40" t="s">
        <v>64</v>
      </c>
      <c r="C43" s="41">
        <v>5</v>
      </c>
      <c r="D43" s="28"/>
      <c r="E43" s="28"/>
      <c r="F43" s="28">
        <f t="shared" si="1"/>
        <v>5</v>
      </c>
      <c r="G43" s="1"/>
    </row>
    <row r="44" spans="1:7" ht="33" customHeight="1">
      <c r="A44" s="6">
        <v>41030000</v>
      </c>
      <c r="B44" s="6" t="s">
        <v>22</v>
      </c>
      <c r="C44" s="27">
        <f>C45+C46+C48+C50+C72+C56+C62+C51+C73+C52+C74</f>
        <v>38205.23200000001</v>
      </c>
      <c r="D44" s="27">
        <f>D45+D46+D48+D50+D72+D56+D62+D51+D73+D52</f>
        <v>42.6</v>
      </c>
      <c r="E44" s="27">
        <f>E45+E46+E48+E50+E72+E56+E62+E51+E73</f>
        <v>0</v>
      </c>
      <c r="F44" s="27">
        <f>C44+D44</f>
        <v>38247.83200000001</v>
      </c>
      <c r="G44" s="1"/>
    </row>
    <row r="45" spans="1:7" ht="52.5" customHeight="1">
      <c r="A45" s="8">
        <v>41030600</v>
      </c>
      <c r="B45" s="8" t="s">
        <v>17</v>
      </c>
      <c r="C45" s="28">
        <f>31117.4+1992.7</f>
        <v>33110.1</v>
      </c>
      <c r="D45" s="28"/>
      <c r="E45" s="28"/>
      <c r="F45" s="28">
        <f t="shared" si="1"/>
        <v>33110.1</v>
      </c>
      <c r="G45" s="1"/>
    </row>
    <row r="46" spans="1:7" ht="82.5" customHeight="1">
      <c r="A46" s="44">
        <v>41030800</v>
      </c>
      <c r="B46" s="23" t="s">
        <v>31</v>
      </c>
      <c r="C46" s="45">
        <f>3473.5+125</f>
        <v>3598.5</v>
      </c>
      <c r="E46" s="43"/>
      <c r="F46" s="28">
        <f t="shared" si="1"/>
        <v>3598.5</v>
      </c>
      <c r="G46" s="1"/>
    </row>
    <row r="47" spans="1:7" ht="44.25" customHeight="1" hidden="1">
      <c r="A47" s="44"/>
      <c r="B47" s="23" t="s">
        <v>16</v>
      </c>
      <c r="C47" s="45"/>
      <c r="E47" s="43"/>
      <c r="F47" s="32" t="s">
        <v>15</v>
      </c>
      <c r="G47" s="1"/>
    </row>
    <row r="48" spans="1:7" ht="194.25" customHeight="1">
      <c r="A48" s="10">
        <v>41030900</v>
      </c>
      <c r="B48" s="10" t="s">
        <v>32</v>
      </c>
      <c r="C48" s="28">
        <f>309.4-20</f>
        <v>289.4</v>
      </c>
      <c r="D48" s="28"/>
      <c r="E48" s="28"/>
      <c r="F48" s="31">
        <f>C48+D48</f>
        <v>289.4</v>
      </c>
      <c r="G48" s="1"/>
    </row>
    <row r="49" spans="1:7" ht="0.75" customHeight="1" hidden="1">
      <c r="A49" s="10"/>
      <c r="B49" s="10"/>
      <c r="C49" s="28"/>
      <c r="D49" s="28"/>
      <c r="E49" s="28"/>
      <c r="F49" s="30">
        <f>C49+D49</f>
        <v>0</v>
      </c>
      <c r="G49" s="1"/>
    </row>
    <row r="50" spans="1:7" ht="51.75" customHeight="1">
      <c r="A50" s="10">
        <v>41031000</v>
      </c>
      <c r="B50" s="23" t="s">
        <v>33</v>
      </c>
      <c r="C50" s="28">
        <f>392.5+23.1</f>
        <v>415.6</v>
      </c>
      <c r="D50" s="28"/>
      <c r="E50" s="28"/>
      <c r="F50" s="31">
        <f>C50+D50</f>
        <v>415.6</v>
      </c>
      <c r="G50" s="1"/>
    </row>
    <row r="51" spans="1:7" ht="76.5" customHeight="1">
      <c r="A51" s="10">
        <v>41034200</v>
      </c>
      <c r="B51" s="35" t="s">
        <v>60</v>
      </c>
      <c r="C51" s="28">
        <v>102.9</v>
      </c>
      <c r="D51" s="28"/>
      <c r="E51" s="28"/>
      <c r="F51" s="31">
        <f>C51+D51</f>
        <v>102.9</v>
      </c>
      <c r="G51" s="1"/>
    </row>
    <row r="52" spans="1:7" ht="23.25" customHeight="1">
      <c r="A52" s="10">
        <v>41035000</v>
      </c>
      <c r="B52" s="40" t="s">
        <v>65</v>
      </c>
      <c r="C52" s="28">
        <f>C54+C55</f>
        <v>85</v>
      </c>
      <c r="D52" s="28">
        <f>D54+D55</f>
        <v>42.6</v>
      </c>
      <c r="E52" s="28">
        <f>E54+E55</f>
        <v>0</v>
      </c>
      <c r="F52" s="28">
        <f>F54+F55</f>
        <v>127.6</v>
      </c>
      <c r="G52" s="1"/>
    </row>
    <row r="53" spans="1:7" ht="23.25" customHeight="1">
      <c r="A53" s="10"/>
      <c r="B53" s="40" t="s">
        <v>48</v>
      </c>
      <c r="C53" s="28"/>
      <c r="D53" s="28"/>
      <c r="E53" s="28"/>
      <c r="F53" s="31"/>
      <c r="G53" s="1"/>
    </row>
    <row r="54" spans="1:7" ht="51" customHeight="1">
      <c r="A54" s="10"/>
      <c r="B54" s="40" t="s">
        <v>66</v>
      </c>
      <c r="C54" s="28">
        <f>40+45</f>
        <v>85</v>
      </c>
      <c r="D54" s="28"/>
      <c r="E54" s="28"/>
      <c r="F54" s="31">
        <f>C54+D54</f>
        <v>85</v>
      </c>
      <c r="G54" s="1"/>
    </row>
    <row r="55" spans="1:7" ht="51" customHeight="1">
      <c r="A55" s="10"/>
      <c r="B55" s="40" t="s">
        <v>67</v>
      </c>
      <c r="C55" s="28"/>
      <c r="D55" s="28">
        <v>42.6</v>
      </c>
      <c r="E55" s="28"/>
      <c r="F55" s="31">
        <f>C55+D55</f>
        <v>42.6</v>
      </c>
      <c r="G55" s="1"/>
    </row>
    <row r="56" spans="1:7" ht="33.75" customHeight="1">
      <c r="A56" s="10">
        <v>41035200</v>
      </c>
      <c r="B56" s="33" t="s">
        <v>34</v>
      </c>
      <c r="C56" s="28">
        <f>C58+C59+C60+C61</f>
        <v>64.3</v>
      </c>
      <c r="D56" s="28"/>
      <c r="E56" s="28"/>
      <c r="F56" s="31">
        <f>C56+D56</f>
        <v>64.3</v>
      </c>
      <c r="G56" s="1"/>
    </row>
    <row r="57" spans="1:7" ht="17.25" customHeight="1">
      <c r="A57" s="10"/>
      <c r="B57" s="33" t="s">
        <v>36</v>
      </c>
      <c r="C57" s="28"/>
      <c r="D57" s="28"/>
      <c r="E57" s="28"/>
      <c r="F57" s="31"/>
      <c r="G57" s="1"/>
    </row>
    <row r="58" spans="1:7" ht="49.5" customHeight="1">
      <c r="A58" s="10"/>
      <c r="B58" s="10" t="s">
        <v>37</v>
      </c>
      <c r="C58" s="28">
        <f>5.8-1-0.3</f>
        <v>4.5</v>
      </c>
      <c r="D58" s="28"/>
      <c r="E58" s="28"/>
      <c r="F58" s="31">
        <f>C58+D58</f>
        <v>4.5</v>
      </c>
      <c r="G58" s="1"/>
    </row>
    <row r="59" spans="1:7" ht="34.5" customHeight="1">
      <c r="A59" s="10"/>
      <c r="B59" s="10" t="s">
        <v>38</v>
      </c>
      <c r="C59" s="28">
        <v>35.9</v>
      </c>
      <c r="D59" s="28"/>
      <c r="E59" s="28"/>
      <c r="F59" s="31">
        <f>C59+D59</f>
        <v>35.9</v>
      </c>
      <c r="G59" s="1"/>
    </row>
    <row r="60" spans="1:7" ht="67.5" customHeight="1">
      <c r="A60" s="10"/>
      <c r="B60" s="10" t="s">
        <v>39</v>
      </c>
      <c r="C60" s="28">
        <f>9.4-0.5</f>
        <v>8.9</v>
      </c>
      <c r="D60" s="28"/>
      <c r="E60" s="28"/>
      <c r="F60" s="31">
        <f>C60+D60</f>
        <v>8.9</v>
      </c>
      <c r="G60" s="1"/>
    </row>
    <row r="61" spans="1:7" ht="36.75" customHeight="1">
      <c r="A61" s="10"/>
      <c r="B61" s="10" t="s">
        <v>40</v>
      </c>
      <c r="C61" s="28">
        <f>13.5+1.5</f>
        <v>15</v>
      </c>
      <c r="D61" s="28"/>
      <c r="E61" s="28"/>
      <c r="F61" s="31">
        <f>C61+D61</f>
        <v>15</v>
      </c>
      <c r="G61" s="1"/>
    </row>
    <row r="62" spans="1:7" ht="33.75" customHeight="1">
      <c r="A62" s="10">
        <v>41035600</v>
      </c>
      <c r="B62" s="33" t="s">
        <v>35</v>
      </c>
      <c r="C62" s="28">
        <f>C64+C65</f>
        <v>91.92699999999999</v>
      </c>
      <c r="D62" s="28"/>
      <c r="E62" s="28"/>
      <c r="F62" s="31">
        <f>C62+D62</f>
        <v>91.92699999999999</v>
      </c>
      <c r="G62" s="1"/>
    </row>
    <row r="63" spans="1:7" ht="19.5" customHeight="1">
      <c r="A63" s="10"/>
      <c r="B63" s="33" t="s">
        <v>48</v>
      </c>
      <c r="C63" s="28"/>
      <c r="D63" s="28"/>
      <c r="E63" s="28"/>
      <c r="F63" s="31"/>
      <c r="G63" s="1"/>
    </row>
    <row r="64" spans="1:7" ht="36.75" customHeight="1">
      <c r="A64" s="10"/>
      <c r="B64" s="8" t="s">
        <v>46</v>
      </c>
      <c r="C64" s="28">
        <f>42.4+3.5+5</f>
        <v>50.9</v>
      </c>
      <c r="D64" s="28"/>
      <c r="E64" s="28"/>
      <c r="F64" s="31">
        <f>C64+D64</f>
        <v>50.9</v>
      </c>
      <c r="G64" s="1"/>
    </row>
    <row r="65" spans="1:7" ht="21.75" customHeight="1">
      <c r="A65" s="10"/>
      <c r="B65" s="8" t="s">
        <v>47</v>
      </c>
      <c r="C65" s="28">
        <f>C67+C68+C69+C70+C71</f>
        <v>41.026999999999994</v>
      </c>
      <c r="D65" s="28"/>
      <c r="E65" s="28"/>
      <c r="F65" s="31">
        <f>C65+D65</f>
        <v>41.026999999999994</v>
      </c>
      <c r="G65" s="1"/>
    </row>
    <row r="66" spans="1:7" ht="22.5" customHeight="1">
      <c r="A66" s="10"/>
      <c r="B66" s="8" t="s">
        <v>48</v>
      </c>
      <c r="C66" s="28"/>
      <c r="D66" s="28"/>
      <c r="E66" s="28"/>
      <c r="F66" s="31"/>
      <c r="G66" s="1"/>
    </row>
    <row r="67" spans="1:7" ht="66.75" customHeight="1">
      <c r="A67" s="10"/>
      <c r="B67" s="10" t="s">
        <v>41</v>
      </c>
      <c r="C67" s="28">
        <f>19.2-1.5</f>
        <v>17.7</v>
      </c>
      <c r="D67" s="28"/>
      <c r="E67" s="28"/>
      <c r="F67" s="31">
        <f aca="true" t="shared" si="2" ref="F67:F74">C67+D67</f>
        <v>17.7</v>
      </c>
      <c r="G67" s="1"/>
    </row>
    <row r="68" spans="1:7" ht="66.75" customHeight="1">
      <c r="A68" s="10"/>
      <c r="B68" s="10" t="s">
        <v>42</v>
      </c>
      <c r="C68" s="28">
        <f>19.2-3.3</f>
        <v>15.899999999999999</v>
      </c>
      <c r="D68" s="28"/>
      <c r="E68" s="28"/>
      <c r="F68" s="31">
        <f t="shared" si="2"/>
        <v>15.899999999999999</v>
      </c>
      <c r="G68" s="1"/>
    </row>
    <row r="69" spans="1:7" ht="54.75" customHeight="1">
      <c r="A69" s="10"/>
      <c r="B69" s="10" t="s">
        <v>43</v>
      </c>
      <c r="C69" s="28">
        <v>2</v>
      </c>
      <c r="D69" s="28"/>
      <c r="E69" s="28"/>
      <c r="F69" s="31">
        <f t="shared" si="2"/>
        <v>2</v>
      </c>
      <c r="G69" s="1"/>
    </row>
    <row r="70" spans="1:7" ht="52.5" customHeight="1">
      <c r="A70" s="10"/>
      <c r="B70" s="10" t="s">
        <v>44</v>
      </c>
      <c r="C70" s="28">
        <v>1.8</v>
      </c>
      <c r="D70" s="28"/>
      <c r="E70" s="28"/>
      <c r="F70" s="31">
        <f t="shared" si="2"/>
        <v>1.8</v>
      </c>
      <c r="G70" s="1"/>
    </row>
    <row r="71" spans="1:7" ht="47.25" customHeight="1">
      <c r="A71" s="10"/>
      <c r="B71" s="33" t="s">
        <v>45</v>
      </c>
      <c r="C71" s="28">
        <f>4.8-1.173</f>
        <v>3.627</v>
      </c>
      <c r="D71" s="28"/>
      <c r="E71" s="28"/>
      <c r="F71" s="31">
        <f t="shared" si="2"/>
        <v>3.627</v>
      </c>
      <c r="G71" s="1"/>
    </row>
    <row r="72" spans="1:7" ht="102.75" customHeight="1">
      <c r="A72" s="10">
        <v>41035800</v>
      </c>
      <c r="B72" s="8" t="s">
        <v>19</v>
      </c>
      <c r="C72" s="28">
        <f>162.1+32.653+3.852</f>
        <v>198.605</v>
      </c>
      <c r="D72" s="28"/>
      <c r="E72" s="28"/>
      <c r="F72" s="31">
        <f t="shared" si="2"/>
        <v>198.605</v>
      </c>
      <c r="G72" s="1"/>
    </row>
    <row r="73" spans="1:7" ht="54" customHeight="1">
      <c r="A73" s="10">
        <v>41036300</v>
      </c>
      <c r="B73" s="36" t="s">
        <v>61</v>
      </c>
      <c r="C73" s="28">
        <v>199.9</v>
      </c>
      <c r="F73" s="31">
        <f t="shared" si="2"/>
        <v>199.9</v>
      </c>
      <c r="G73" s="1"/>
    </row>
    <row r="74" spans="1:7" ht="54" customHeight="1">
      <c r="A74" s="10">
        <v>41037000</v>
      </c>
      <c r="B74" s="8" t="s">
        <v>73</v>
      </c>
      <c r="C74" s="28">
        <v>49</v>
      </c>
      <c r="F74" s="31">
        <f t="shared" si="2"/>
        <v>49</v>
      </c>
      <c r="G74" s="1"/>
    </row>
    <row r="75" spans="1:7" ht="21.75" customHeight="1">
      <c r="A75" s="10"/>
      <c r="B75" s="11" t="s">
        <v>13</v>
      </c>
      <c r="C75" s="29">
        <f>C36+C37</f>
        <v>108967.48400000001</v>
      </c>
      <c r="D75" s="29">
        <f>D36+D37</f>
        <v>602.5</v>
      </c>
      <c r="E75" s="29">
        <f>E36+E37</f>
        <v>0</v>
      </c>
      <c r="F75" s="29">
        <f>F36+F37</f>
        <v>109569.98400000003</v>
      </c>
      <c r="G75" s="1"/>
    </row>
    <row r="76" spans="1:7" ht="21.75" customHeight="1">
      <c r="A76" s="10"/>
      <c r="B76" s="11"/>
      <c r="C76" s="34"/>
      <c r="D76" s="34"/>
      <c r="E76" s="34"/>
      <c r="F76" s="34"/>
      <c r="G76" s="1"/>
    </row>
    <row r="77" spans="1:7" ht="19.5" customHeight="1">
      <c r="A77" s="12"/>
      <c r="B77" s="24" t="s">
        <v>15</v>
      </c>
      <c r="C77" s="1"/>
      <c r="D77" s="1"/>
      <c r="E77" s="24" t="s">
        <v>15</v>
      </c>
      <c r="F77" s="1"/>
      <c r="G77" s="1"/>
    </row>
    <row r="78" spans="1:8" ht="19.5" customHeight="1">
      <c r="A78" s="1"/>
      <c r="B78" s="26" t="s">
        <v>25</v>
      </c>
      <c r="C78" s="20"/>
      <c r="D78" s="20"/>
      <c r="E78" s="26" t="s">
        <v>26</v>
      </c>
      <c r="F78" s="1"/>
      <c r="G78" s="1"/>
      <c r="H78" t="s">
        <v>15</v>
      </c>
    </row>
    <row r="79" spans="1:7" ht="18" customHeight="1">
      <c r="A79" s="16"/>
      <c r="B79" s="10" t="s">
        <v>15</v>
      </c>
      <c r="C79" s="13"/>
      <c r="D79" s="13"/>
      <c r="E79" s="14"/>
      <c r="F79" s="1"/>
      <c r="G79" s="1"/>
    </row>
    <row r="80" spans="1:7" ht="15.75">
      <c r="A80" s="1"/>
      <c r="B80" s="10" t="s">
        <v>15</v>
      </c>
      <c r="C80" s="13"/>
      <c r="D80" s="13"/>
      <c r="E80" s="14"/>
      <c r="F80" s="1"/>
      <c r="G80" s="1"/>
    </row>
    <row r="81" spans="1:7" ht="12.75">
      <c r="A81" s="1"/>
      <c r="B81" s="1"/>
      <c r="C81" s="1"/>
      <c r="D81" s="1"/>
      <c r="E81" s="1"/>
      <c r="F81" s="1"/>
      <c r="G81" s="1"/>
    </row>
    <row r="82" spans="1:7" ht="12.75">
      <c r="A82" s="15"/>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sheetData>
  <mergeCells count="12">
    <mergeCell ref="A6:F6"/>
    <mergeCell ref="E1:F1"/>
    <mergeCell ref="E2:F2"/>
    <mergeCell ref="A8:A9"/>
    <mergeCell ref="B8:B9"/>
    <mergeCell ref="C8:C9"/>
    <mergeCell ref="F8:F9"/>
    <mergeCell ref="E3:F3"/>
    <mergeCell ref="E46:E47"/>
    <mergeCell ref="A46:A47"/>
    <mergeCell ref="C46:C47"/>
    <mergeCell ref="D8:E8"/>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2011-12-02T09:25:42Z</cp:lastPrinted>
  <dcterms:created xsi:type="dcterms:W3CDTF">2002-10-23T13:00:01Z</dcterms:created>
  <dcterms:modified xsi:type="dcterms:W3CDTF">2011-12-02T09:25:59Z</dcterms:modified>
  <cp:category/>
  <cp:version/>
  <cp:contentType/>
  <cp:contentStatus/>
</cp:coreProperties>
</file>