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610" windowHeight="6375" activeTab="1"/>
  </bookViews>
  <sheets>
    <sheet name="Лист2" sheetId="1" r:id="rId1"/>
    <sheet name="Лист1" sheetId="2" r:id="rId2"/>
  </sheets>
  <definedNames>
    <definedName name="_xlnm.Print_Titles" localSheetId="1">'Лист1'!$8:$10</definedName>
    <definedName name="_xlnm.Print_Area" localSheetId="1">'Лист1'!$A$1:$F$76</definedName>
  </definedNames>
  <calcPr fullCalcOnLoad="1"/>
</workbook>
</file>

<file path=xl/sharedStrings.xml><?xml version="1.0" encoding="utf-8"?>
<sst xmlns="http://schemas.openxmlformats.org/spreadsheetml/2006/main" count="80" uniqueCount="71">
  <si>
    <t>Найменування доходів згідно із бюджетною класифікацією</t>
  </si>
  <si>
    <t>Загальний фонд</t>
  </si>
  <si>
    <t>Спеціальний фонд</t>
  </si>
  <si>
    <t>Разом</t>
  </si>
  <si>
    <t>Всього</t>
  </si>
  <si>
    <t>у т.ч. бюджет розвитку</t>
  </si>
  <si>
    <t>6=(гр.3+гр.4)</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</si>
  <si>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</si>
  <si>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</si>
  <si>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</si>
  <si>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</si>
  <si>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Разом доходів</t>
  </si>
  <si>
    <t xml:space="preserve">Офіційні трансферти </t>
  </si>
  <si>
    <t>Всього доходів</t>
  </si>
  <si>
    <t xml:space="preserve">            (тис.грн.)</t>
  </si>
  <si>
    <t xml:space="preserve"> </t>
  </si>
  <si>
    <t xml:space="preserve">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загинули,померли, або стали інвалідами при проходженні військової служби, реабілітованим громадянам,які стали інвалідами внаслідок репресій,або пенсіонерам,громадянам,які постраждали внаслідок Чорнобильської катастрофи ,пільг,передбачених пунктом "Ї" частини першої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</si>
  <si>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</si>
  <si>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 рішення районної ради</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</si>
  <si>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</si>
  <si>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Код </t>
  </si>
  <si>
    <t>Дотації</t>
  </si>
  <si>
    <t>Субвенції</t>
  </si>
  <si>
    <t xml:space="preserve">Надходження від орендної плати за користування цілісним майновим комплексом та іншим державним майном </t>
  </si>
  <si>
    <t>Начальник фінансового управління райдержадміністрації</t>
  </si>
  <si>
    <t>С.В.Євдощенко</t>
  </si>
  <si>
    <t xml:space="preserve">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</si>
  <si>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t>
  </si>
  <si>
    <t>Дотації вирівнювання з державного бюджету місцевим бюджетам</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</si>
  <si>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</si>
  <si>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</si>
  <si>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</si>
  <si>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субвенція з обласного бюджету на виплату допомоги малозабезпеченій особі, яка проживає разом з інвалідом І чи ІІ групи внаслідок психічного розладу, на догляд за ним</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</si>
  <si>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</si>
  <si>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всього</t>
  </si>
  <si>
    <t>в тому числі:</t>
  </si>
  <si>
    <t>Податок  на доходи фізичних осіб</t>
  </si>
  <si>
    <t>Адміністративні збори та платежі, доходи від некомерційної господарської діяльності</t>
  </si>
  <si>
    <t>Плата за оренду майна бюджетних установ</t>
  </si>
  <si>
    <t>Інші джерела власних надходжень бюджетних установ</t>
  </si>
  <si>
    <t xml:space="preserve">Додаткова дотація з державного бюджету на вирівнювання фінансової забезпеченості місцевих бюджетів   </t>
  </si>
  <si>
    <t>Інші субвенції</t>
  </si>
  <si>
    <t>Інші неподаткові надходження</t>
  </si>
  <si>
    <t xml:space="preserve">Інші надходження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</si>
  <si>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</si>
  <si>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t>
  </si>
  <si>
    <t>субвенція з обласного бюджету на окремі заходи щодо соціального захисту інвалідів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</si>
  <si>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</si>
  <si>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t>
  </si>
  <si>
    <t>субвенція з обласного бюджету  для передплати періодичного друкованого видання для учасників бойових дій у роки Великої Вітчизняної війни та у роки війни з Японією</t>
  </si>
  <si>
    <t>субвенція з обласного бюджету для надання щомісячної матеріальної допомоги учасникам визволення Миколаївської області від фашистських загарбників</t>
  </si>
  <si>
    <t>субвенція з сільських бюджетів на виконання  власних повноважень щодо виконання районних програм</t>
  </si>
  <si>
    <t>Податок на доходи фізичних осіб, що сплачуються податковими  агентами , із доходів платника податку у вигляді заробітної плати</t>
  </si>
  <si>
    <t>Податок на доходи фізичних осіб з грошового забезпечення,грошових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</si>
  <si>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</si>
  <si>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субвенція з обласного бюджету на відшкодування витрат на поховання учасників бойових дій та інвалідів війни</t>
  </si>
  <si>
    <t>Уточнений обсяг доходів  районного бюджету Баштанського району  на  2012 рік</t>
  </si>
  <si>
    <t>Кошти , що отримують бюджетні установи від підприємств, організацій, фізичних осіб та від інших бюджетних установ для виконання цільових заходів</t>
  </si>
  <si>
    <t>субвенція з обласного бюджету на медичне обслуговування громадян , які постраждали внаслідок Чорнобильської катастрофи</t>
  </si>
  <si>
    <t>субвенція з обласного бюджету на надання одноразової матеріальної допомоги громадянам , які постраждали внаслідок Чорнобильської катастрофи (І категорії), та дітями-інвалідам , інвалідність яких пов"язана з наслідками Чорнобильської катастрофи</t>
  </si>
  <si>
    <t>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t>
  </si>
  <si>
    <t>Додаткова дотація з державного бюджету місцевим бюджетам на оплату праці працівників бюджетних установ</t>
  </si>
  <si>
    <t>Плата за послуги, що надаються бюджетними установами згідно з їх основною діяльністю</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</si>
  <si>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</si>
  <si>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Додаткова дотація з державного бюджету місцевим бюджетам на покращення надання соціальних послуг найуразливішим верствам населення</t>
  </si>
  <si>
    <t xml:space="preserve">субвенція з обласного цільового фонду охорони навколишнього природного середовища на здійснення природоохоронних заходів (створення захисних лісових насаджень на території області) </t>
  </si>
  <si>
    <t>субвенція з обласного бюджету на виконання депутатами обласної ради доручень виборців відповідно до програм, затверджених обласною радою на 2012 рік</t>
  </si>
  <si>
    <t>Податок на доходи фізичних осіб, що сплачується фізичними особами за результатами річного декларування</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</si>
  <si>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</si>
  <si>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Додаток 6</t>
  </si>
  <si>
    <t xml:space="preserve">29.11.2012  №1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</si>
</sst>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
    <numFmt numFmtId="179" formatCode="0.000000"/>
    <numFmt numFmtId="180" formatCode="[$€-2]\ ###,000_);[Red]\([$€-2]\ ###,000\)"/>
  </numFmts>
  <fonts count="32">
    <font>
      <sz val="10"/>
      <name val="Arial Cyr"/>
      <family val="0"/>
    </font>
    <font>
      <sz val="10"/>
      <name val="Times New Roman"/>
      <family val="1"/>
    </font>
    <font>
      <b/>
      <sz val="16"/>
      <name val="Times New Roman"/>
      <family val="1"/>
    </font>
    <font>
      <sz val="12"/>
      <name val="Times New Roman"/>
      <family val="1"/>
    </font>
    <font>
      <sz val="10"/>
      <color indexed="8"/>
      <name val="Times New Roman"/>
      <family val="1"/>
    </font>
    <font>
      <sz val="12"/>
      <color indexed="8"/>
      <name val="Times New Roman"/>
      <family val="1"/>
    </font>
    <font>
      <sz val="14"/>
      <name val="Times New Roman"/>
      <family val="1"/>
    </font>
    <font>
      <b/>
      <sz val="14"/>
      <name val="Times New Roman"/>
      <family val="1"/>
    </font>
    <font>
      <b/>
      <sz val="10"/>
      <name val="Times New Roman"/>
      <family val="1"/>
    </font>
    <font>
      <u val="single"/>
      <sz val="10"/>
      <color indexed="12"/>
      <name val="Arial Cyr"/>
      <family val="0"/>
    </font>
    <font>
      <u val="single"/>
      <sz val="10"/>
      <color indexed="36"/>
      <name val="Arial Cyr"/>
      <family val="0"/>
    </font>
    <font>
      <sz val="14"/>
      <color indexed="8"/>
      <name val="Times New Roman Cyr"/>
      <family val="0"/>
    </font>
    <font>
      <sz val="14"/>
      <color indexed="8"/>
      <name val="Times New Roman"/>
      <family val="1"/>
    </font>
    <font>
      <sz val="14"/>
      <name val="Arial Cyr"/>
      <family val="0"/>
    </font>
    <font>
      <b/>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7" fillId="3" borderId="1" applyNumberFormat="0" applyAlignment="0" applyProtection="0"/>
    <xf numFmtId="0" fontId="18" fillId="2" borderId="2" applyNumberFormat="0" applyAlignment="0" applyProtection="0"/>
    <xf numFmtId="0" fontId="19" fillId="2"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15" borderId="7"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13" fillId="0" borderId="0">
      <alignment/>
      <protection/>
    </xf>
    <xf numFmtId="0" fontId="10" fillId="0" borderId="0" applyNumberFormat="0" applyFill="0" applyBorder="0" applyAlignment="0" applyProtection="0"/>
    <xf numFmtId="0" fontId="27" fillId="16"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7" borderId="0" applyNumberFormat="0" applyBorder="0" applyAlignment="0" applyProtection="0"/>
  </cellStyleXfs>
  <cellXfs count="54">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xf>
    <xf numFmtId="0" fontId="3" fillId="0" borderId="10" xfId="0" applyFont="1" applyBorder="1" applyAlignment="1">
      <alignment horizontal="center" vertical="center" wrapText="1"/>
    </xf>
    <xf numFmtId="0" fontId="1" fillId="0" borderId="0" xfId="0" applyFont="1" applyAlignment="1">
      <alignment horizontal="center" vertical="top" wrapText="1"/>
    </xf>
    <xf numFmtId="0" fontId="8" fillId="0" borderId="0" xfId="0" applyFont="1" applyAlignment="1">
      <alignment/>
    </xf>
    <xf numFmtId="0" fontId="8" fillId="0" borderId="0" xfId="0" applyFont="1" applyAlignment="1">
      <alignment horizontal="left"/>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top" wrapText="1"/>
    </xf>
    <xf numFmtId="0" fontId="7" fillId="0" borderId="0" xfId="0" applyFont="1" applyAlignment="1">
      <alignment/>
    </xf>
    <xf numFmtId="0" fontId="3" fillId="0" borderId="0" xfId="0" applyFont="1" applyAlignment="1">
      <alignment horizontal="left"/>
    </xf>
    <xf numFmtId="176" fontId="7" fillId="0" borderId="0" xfId="0" applyNumberFormat="1" applyFont="1" applyAlignment="1">
      <alignment horizontal="right" vertical="justify" wrapText="1"/>
    </xf>
    <xf numFmtId="176" fontId="6" fillId="0" borderId="0" xfId="0" applyNumberFormat="1" applyFont="1" applyAlignment="1">
      <alignment horizontal="right" vertical="justify" wrapText="1"/>
    </xf>
    <xf numFmtId="176" fontId="7" fillId="0" borderId="0" xfId="0" applyNumberFormat="1" applyFont="1" applyAlignment="1">
      <alignment vertical="justify"/>
    </xf>
    <xf numFmtId="176" fontId="7" fillId="0" borderId="0" xfId="0" applyNumberFormat="1" applyFont="1" applyAlignment="1">
      <alignment horizontal="right" vertical="top" wrapText="1"/>
    </xf>
    <xf numFmtId="176" fontId="7" fillId="0" borderId="0" xfId="0" applyNumberFormat="1" applyFont="1" applyBorder="1" applyAlignment="1">
      <alignment vertical="justify"/>
    </xf>
    <xf numFmtId="176" fontId="6" fillId="0" borderId="0" xfId="0" applyNumberFormat="1" applyFont="1" applyBorder="1" applyAlignment="1">
      <alignment horizontal="right" vertical="center" wrapText="1"/>
    </xf>
    <xf numFmtId="176" fontId="6" fillId="2" borderId="0" xfId="0" applyNumberFormat="1" applyFont="1" applyFill="1" applyBorder="1" applyAlignment="1">
      <alignment vertical="justify"/>
    </xf>
    <xf numFmtId="176" fontId="6" fillId="0" borderId="0" xfId="0" applyNumberFormat="1" applyFont="1" applyBorder="1" applyAlignment="1">
      <alignment horizontal="right" vertical="justify" wrapText="1"/>
    </xf>
    <xf numFmtId="176" fontId="6" fillId="2" borderId="0" xfId="0" applyNumberFormat="1" applyFont="1" applyFill="1" applyAlignment="1">
      <alignment horizontal="right" vertical="justify" wrapText="1"/>
    </xf>
    <xf numFmtId="176" fontId="6" fillId="0" borderId="0" xfId="0" applyNumberFormat="1" applyFont="1" applyAlignment="1">
      <alignment vertical="justify"/>
    </xf>
    <xf numFmtId="0" fontId="6"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left" vertical="top" wrapText="1"/>
    </xf>
    <xf numFmtId="0" fontId="11" fillId="0" borderId="0" xfId="0" applyFont="1" applyFill="1" applyAlignment="1">
      <alignment horizontal="left" vertical="top" wrapText="1"/>
    </xf>
    <xf numFmtId="0" fontId="6" fillId="0" borderId="0" xfId="0" applyNumberFormat="1" applyFont="1" applyAlignment="1">
      <alignment horizontal="justify" vertical="top" wrapText="1" readingOrder="1"/>
    </xf>
    <xf numFmtId="0" fontId="6" fillId="0" borderId="0" xfId="0" applyFont="1" applyAlignment="1">
      <alignment horizontal="justify" vertical="top" wrapText="1"/>
    </xf>
    <xf numFmtId="0" fontId="6" fillId="0" borderId="0" xfId="0" applyFont="1" applyBorder="1" applyAlignment="1">
      <alignment vertical="center" wrapText="1"/>
    </xf>
    <xf numFmtId="0" fontId="12" fillId="0" borderId="0" xfId="0" applyFont="1" applyAlignment="1">
      <alignment horizontal="justify"/>
    </xf>
    <xf numFmtId="0" fontId="13" fillId="0" borderId="0" xfId="0" applyFont="1" applyAlignment="1">
      <alignment/>
    </xf>
    <xf numFmtId="0" fontId="7" fillId="0" borderId="0" xfId="0" applyFont="1" applyAlignment="1">
      <alignment horizontal="justify" vertical="top" wrapText="1"/>
    </xf>
    <xf numFmtId="0" fontId="6" fillId="0" borderId="0" xfId="0" applyFont="1" applyAlignment="1">
      <alignment horizontal="left"/>
    </xf>
    <xf numFmtId="0" fontId="6" fillId="0" borderId="0" xfId="0" applyFont="1" applyAlignment="1">
      <alignment/>
    </xf>
    <xf numFmtId="0" fontId="7" fillId="0" borderId="0" xfId="0" applyFont="1" applyAlignment="1">
      <alignment/>
    </xf>
    <xf numFmtId="0" fontId="6" fillId="0" borderId="0" xfId="0" applyFont="1" applyAlignment="1">
      <alignment/>
    </xf>
    <xf numFmtId="176" fontId="7" fillId="0" borderId="0" xfId="0" applyNumberFormat="1" applyFont="1" applyBorder="1" applyAlignment="1">
      <alignment horizontal="right" vertical="justify" wrapText="1"/>
    </xf>
    <xf numFmtId="176" fontId="7" fillId="2" borderId="0" xfId="0" applyNumberFormat="1" applyFont="1" applyFill="1" applyAlignment="1">
      <alignment horizontal="right" vertical="justify" wrapText="1"/>
    </xf>
    <xf numFmtId="0" fontId="14"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Border="1" applyAlignment="1">
      <alignment/>
    </xf>
    <xf numFmtId="0" fontId="6" fillId="0" borderId="0" xfId="0" applyFont="1" applyAlignment="1">
      <alignment horizontal="center" vertical="top" wrapText="1"/>
    </xf>
    <xf numFmtId="0" fontId="6" fillId="0" borderId="0" xfId="53" applyFont="1" applyBorder="1" applyAlignment="1">
      <alignment vertical="top" wrapText="1"/>
      <protection/>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left"/>
    </xf>
    <xf numFmtId="176" fontId="6" fillId="0" borderId="0" xfId="0" applyNumberFormat="1" applyFont="1" applyBorder="1" applyAlignment="1">
      <alignment horizontal="center" vertical="justify" wrapText="1"/>
    </xf>
    <xf numFmtId="0" fontId="6" fillId="0" borderId="0" xfId="0" applyFont="1" applyBorder="1" applyAlignment="1">
      <alignment horizontal="center" vertical="top" wrapText="1"/>
    </xf>
    <xf numFmtId="176" fontId="6" fillId="0" borderId="0" xfId="0" applyNumberFormat="1" applyFont="1" applyAlignment="1">
      <alignment horizontal="right" vertical="justify" wrapText="1"/>
    </xf>
    <xf numFmtId="0" fontId="3" fillId="0" borderId="16" xfId="0" applyFont="1" applyBorder="1" applyAlignment="1">
      <alignment horizontal="center" vertical="top" wrapText="1"/>
    </xf>
    <xf numFmtId="0" fontId="3" fillId="0" borderId="13" xfId="0" applyFont="1" applyBorder="1" applyAlignment="1">
      <alignment horizontal="center" vertical="top" wrapText="1"/>
    </xf>
    <xf numFmtId="0" fontId="2"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62"/>
  <sheetViews>
    <sheetView tabSelected="1" view="pageBreakPreview" zoomScale="75" zoomScaleNormal="75" zoomScaleSheetLayoutView="75" zoomScalePageLayoutView="0" workbookViewId="0" topLeftCell="A1">
      <selection activeCell="E13" sqref="E13"/>
    </sheetView>
  </sheetViews>
  <sheetFormatPr defaultColWidth="9.00390625" defaultRowHeight="12.75"/>
  <cols>
    <col min="1" max="1" width="14.00390625" style="0" customWidth="1"/>
    <col min="2" max="2" width="73.125" style="0" customWidth="1"/>
    <col min="3" max="3" width="18.75390625" style="0" customWidth="1"/>
    <col min="4" max="4" width="17.00390625" style="0" customWidth="1"/>
    <col min="5" max="5" width="16.75390625" style="0" customWidth="1"/>
    <col min="6" max="6" width="17.625" style="0" customWidth="1"/>
  </cols>
  <sheetData>
    <row r="1" spans="1:7" ht="15.75">
      <c r="A1" s="1"/>
      <c r="B1" s="1"/>
      <c r="C1" s="1"/>
      <c r="D1" s="1"/>
      <c r="E1" s="47" t="s">
        <v>69</v>
      </c>
      <c r="F1" s="47"/>
      <c r="G1" s="1"/>
    </row>
    <row r="2" spans="1:7" ht="12" customHeight="1">
      <c r="A2" s="1"/>
      <c r="B2" s="1"/>
      <c r="C2" s="1"/>
      <c r="D2" s="1"/>
      <c r="E2" s="47" t="s">
        <v>18</v>
      </c>
      <c r="F2" s="47"/>
      <c r="G2" s="1"/>
    </row>
    <row r="3" spans="1:7" ht="13.5" customHeight="1">
      <c r="A3" s="1"/>
      <c r="B3" s="1"/>
      <c r="C3" s="1"/>
      <c r="D3" s="1"/>
      <c r="E3" s="47" t="s">
        <v>70</v>
      </c>
      <c r="F3" s="47"/>
      <c r="G3" s="1"/>
    </row>
    <row r="4" spans="1:7" ht="13.5" customHeight="1">
      <c r="A4" s="1"/>
      <c r="B4" s="1"/>
      <c r="C4" s="1"/>
      <c r="D4" s="1"/>
      <c r="E4" s="13"/>
      <c r="F4" s="13"/>
      <c r="G4" s="1"/>
    </row>
    <row r="5" spans="1:7" ht="13.5" customHeight="1">
      <c r="A5" s="1"/>
      <c r="B5" s="1"/>
      <c r="C5" s="1"/>
      <c r="D5" s="1"/>
      <c r="E5" s="3"/>
      <c r="F5" s="1"/>
      <c r="G5" s="1"/>
    </row>
    <row r="6" spans="1:7" ht="18" customHeight="1">
      <c r="A6" s="53" t="s">
        <v>56</v>
      </c>
      <c r="B6" s="53"/>
      <c r="C6" s="53"/>
      <c r="D6" s="53"/>
      <c r="E6" s="53"/>
      <c r="F6" s="53"/>
      <c r="G6" s="1"/>
    </row>
    <row r="7" spans="1:7" ht="12.75">
      <c r="A7" s="1"/>
      <c r="B7" s="1" t="s">
        <v>15</v>
      </c>
      <c r="C7" s="1"/>
      <c r="D7" s="1"/>
      <c r="E7" s="1"/>
      <c r="F7" s="2" t="s">
        <v>14</v>
      </c>
      <c r="G7" s="1"/>
    </row>
    <row r="8" spans="1:7" ht="15.75" customHeight="1">
      <c r="A8" s="45" t="s">
        <v>20</v>
      </c>
      <c r="B8" s="45" t="s">
        <v>0</v>
      </c>
      <c r="C8" s="45" t="s">
        <v>1</v>
      </c>
      <c r="D8" s="51" t="s">
        <v>2</v>
      </c>
      <c r="E8" s="52"/>
      <c r="F8" s="45" t="s">
        <v>3</v>
      </c>
      <c r="G8" s="1"/>
    </row>
    <row r="9" spans="1:7" ht="40.5" customHeight="1">
      <c r="A9" s="46"/>
      <c r="B9" s="46"/>
      <c r="C9" s="46"/>
      <c r="D9" s="4" t="s">
        <v>4</v>
      </c>
      <c r="E9" s="11" t="s">
        <v>5</v>
      </c>
      <c r="F9" s="46"/>
      <c r="G9" s="1"/>
    </row>
    <row r="10" spans="1:7" ht="37.5" customHeight="1">
      <c r="A10" s="8">
        <v>1</v>
      </c>
      <c r="B10" s="9">
        <v>2</v>
      </c>
      <c r="C10" s="10">
        <v>3</v>
      </c>
      <c r="D10" s="10">
        <v>4</v>
      </c>
      <c r="E10" s="10">
        <v>5</v>
      </c>
      <c r="F10" s="10" t="s">
        <v>6</v>
      </c>
      <c r="G10" s="1"/>
    </row>
    <row r="11" spans="1:7" ht="0.75" customHeight="1" hidden="1">
      <c r="A11" s="5"/>
      <c r="B11" s="5"/>
      <c r="C11" s="5"/>
      <c r="D11" s="5"/>
      <c r="E11" s="5"/>
      <c r="F11" s="5"/>
      <c r="G11" s="1"/>
    </row>
    <row r="12" spans="1:7" ht="26.25" customHeight="1">
      <c r="A12" s="25">
        <v>10000000</v>
      </c>
      <c r="B12" s="40" t="s">
        <v>7</v>
      </c>
      <c r="C12" s="14">
        <f>C13</f>
        <v>15514.509000000002</v>
      </c>
      <c r="D12" s="14"/>
      <c r="E12" s="14"/>
      <c r="F12" s="14">
        <f>F13</f>
        <v>15514.509000000002</v>
      </c>
      <c r="G12" s="1"/>
    </row>
    <row r="13" spans="1:7" ht="40.5" customHeight="1">
      <c r="A13" s="24">
        <v>11000000</v>
      </c>
      <c r="B13" s="24" t="s">
        <v>8</v>
      </c>
      <c r="C13" s="15">
        <f>C14</f>
        <v>15514.509000000002</v>
      </c>
      <c r="D13" s="15"/>
      <c r="E13" s="15"/>
      <c r="F13" s="15">
        <f aca="true" t="shared" si="0" ref="F13:F30">SUM(C13:D13)</f>
        <v>15514.509000000002</v>
      </c>
      <c r="G13" s="1"/>
    </row>
    <row r="14" spans="1:7" ht="25.5" customHeight="1">
      <c r="A14" s="24">
        <v>11010000</v>
      </c>
      <c r="B14" s="24" t="s">
        <v>36</v>
      </c>
      <c r="C14" s="15">
        <f>C15+C16+C17</f>
        <v>15514.509000000002</v>
      </c>
      <c r="D14" s="15"/>
      <c r="E14" s="15"/>
      <c r="F14" s="15">
        <f t="shared" si="0"/>
        <v>15514.509000000002</v>
      </c>
      <c r="G14" s="1"/>
    </row>
    <row r="15" spans="1:7" ht="61.5" customHeight="1">
      <c r="A15" s="24">
        <v>11010100</v>
      </c>
      <c r="B15" s="24" t="s">
        <v>52</v>
      </c>
      <c r="C15" s="15">
        <f>14857.677+445.62-296.8</f>
        <v>15006.497000000001</v>
      </c>
      <c r="D15" s="15"/>
      <c r="E15" s="15"/>
      <c r="F15" s="15">
        <f t="shared" si="0"/>
        <v>15006.497000000001</v>
      </c>
      <c r="G15" s="1"/>
    </row>
    <row r="16" spans="1:7" ht="81" customHeight="1">
      <c r="A16" s="24">
        <v>11010200</v>
      </c>
      <c r="B16" s="24" t="s">
        <v>53</v>
      </c>
      <c r="C16" s="15">
        <v>137.723</v>
      </c>
      <c r="D16" s="15"/>
      <c r="E16" s="15"/>
      <c r="F16" s="15">
        <f t="shared" si="0"/>
        <v>137.723</v>
      </c>
      <c r="G16" s="1"/>
    </row>
    <row r="17" spans="1:7" ht="39" customHeight="1">
      <c r="A17" s="24">
        <v>11010500</v>
      </c>
      <c r="B17" s="24" t="s">
        <v>67</v>
      </c>
      <c r="C17" s="15">
        <v>370.289</v>
      </c>
      <c r="D17" s="15"/>
      <c r="E17" s="15"/>
      <c r="F17" s="15">
        <f t="shared" si="0"/>
        <v>370.289</v>
      </c>
      <c r="G17" s="1"/>
    </row>
    <row r="18" spans="1:7" ht="27" customHeight="1">
      <c r="A18" s="25">
        <v>20000000</v>
      </c>
      <c r="B18" s="40" t="s">
        <v>9</v>
      </c>
      <c r="C18" s="16">
        <f>C19+C25+C22</f>
        <v>25.53</v>
      </c>
      <c r="D18" s="16">
        <f>D25</f>
        <v>495.55</v>
      </c>
      <c r="E18" s="15"/>
      <c r="F18" s="14">
        <f t="shared" si="0"/>
        <v>521.08</v>
      </c>
      <c r="G18" s="1"/>
    </row>
    <row r="19" spans="1:7" ht="38.25" customHeight="1">
      <c r="A19" s="24">
        <v>22000000</v>
      </c>
      <c r="B19" s="41" t="s">
        <v>37</v>
      </c>
      <c r="C19" s="15">
        <f>SUM(C20:C20)</f>
        <v>23.85</v>
      </c>
      <c r="D19" s="15"/>
      <c r="E19" s="15"/>
      <c r="F19" s="15">
        <f t="shared" si="0"/>
        <v>23.85</v>
      </c>
      <c r="G19" s="1"/>
    </row>
    <row r="20" spans="1:7" ht="38.25" customHeight="1">
      <c r="A20" s="24">
        <v>22080000</v>
      </c>
      <c r="B20" s="41" t="s">
        <v>23</v>
      </c>
      <c r="C20" s="15">
        <f>C21</f>
        <v>23.85</v>
      </c>
      <c r="D20" s="15"/>
      <c r="E20" s="15"/>
      <c r="F20" s="15">
        <f t="shared" si="0"/>
        <v>23.85</v>
      </c>
      <c r="G20" s="1"/>
    </row>
    <row r="21" spans="1:7" ht="57" customHeight="1">
      <c r="A21" s="24">
        <v>22080400</v>
      </c>
      <c r="B21" s="41" t="s">
        <v>26</v>
      </c>
      <c r="C21" s="15">
        <v>23.85</v>
      </c>
      <c r="D21" s="15"/>
      <c r="E21" s="15"/>
      <c r="F21" s="15">
        <f t="shared" si="0"/>
        <v>23.85</v>
      </c>
      <c r="G21" s="1"/>
    </row>
    <row r="22" spans="1:7" ht="33" customHeight="1">
      <c r="A22" s="24">
        <v>24000000</v>
      </c>
      <c r="B22" s="24" t="s">
        <v>42</v>
      </c>
      <c r="C22" s="19">
        <f>C23</f>
        <v>1.68</v>
      </c>
      <c r="D22" s="15"/>
      <c r="E22" s="15"/>
      <c r="F22" s="15">
        <f t="shared" si="0"/>
        <v>1.68</v>
      </c>
      <c r="G22" s="1"/>
    </row>
    <row r="23" spans="1:7" ht="30.75" customHeight="1">
      <c r="A23" s="24">
        <v>24060000</v>
      </c>
      <c r="B23" s="24" t="s">
        <v>43</v>
      </c>
      <c r="C23" s="19">
        <f>C24</f>
        <v>1.68</v>
      </c>
      <c r="D23" s="15"/>
      <c r="E23" s="15"/>
      <c r="F23" s="15">
        <f t="shared" si="0"/>
        <v>1.68</v>
      </c>
      <c r="G23" s="1"/>
    </row>
    <row r="24" spans="1:7" ht="27" customHeight="1">
      <c r="A24" s="24">
        <v>24060300</v>
      </c>
      <c r="B24" s="24" t="s">
        <v>43</v>
      </c>
      <c r="C24" s="19">
        <v>1.68</v>
      </c>
      <c r="D24" s="15"/>
      <c r="E24" s="15"/>
      <c r="F24" s="15">
        <f t="shared" si="0"/>
        <v>1.68</v>
      </c>
      <c r="G24" s="1"/>
    </row>
    <row r="25" spans="1:7" ht="28.5" customHeight="1">
      <c r="A25" s="24">
        <v>25000000</v>
      </c>
      <c r="B25" s="41" t="s">
        <v>10</v>
      </c>
      <c r="C25" s="15"/>
      <c r="D25" s="14">
        <f>D26+D29</f>
        <v>495.55</v>
      </c>
      <c r="E25" s="15"/>
      <c r="F25" s="14">
        <f>D25</f>
        <v>495.55</v>
      </c>
      <c r="G25" s="1"/>
    </row>
    <row r="26" spans="1:7" ht="34.5" customHeight="1">
      <c r="A26" s="24">
        <v>25010000</v>
      </c>
      <c r="B26" s="41" t="s">
        <v>27</v>
      </c>
      <c r="C26" s="15"/>
      <c r="D26" s="15">
        <f>D27+D28</f>
        <v>380.55</v>
      </c>
      <c r="E26" s="15"/>
      <c r="F26" s="15">
        <f t="shared" si="0"/>
        <v>380.55</v>
      </c>
      <c r="G26" s="1"/>
    </row>
    <row r="27" spans="1:7" ht="37.5" customHeight="1">
      <c r="A27" s="24">
        <v>25010100</v>
      </c>
      <c r="B27" s="41" t="s">
        <v>62</v>
      </c>
      <c r="C27" s="15"/>
      <c r="D27" s="15">
        <v>323.1</v>
      </c>
      <c r="E27" s="15"/>
      <c r="F27" s="15">
        <f t="shared" si="0"/>
        <v>323.1</v>
      </c>
      <c r="G27" s="1"/>
    </row>
    <row r="28" spans="1:7" ht="16.5" customHeight="1">
      <c r="A28" s="24">
        <v>25010300</v>
      </c>
      <c r="B28" s="41" t="s">
        <v>38</v>
      </c>
      <c r="C28" s="15"/>
      <c r="D28" s="15">
        <v>57.45</v>
      </c>
      <c r="E28" s="15"/>
      <c r="F28" s="15">
        <f t="shared" si="0"/>
        <v>57.45</v>
      </c>
      <c r="G28" s="1"/>
    </row>
    <row r="29" spans="1:7" ht="24.75" customHeight="1">
      <c r="A29" s="24">
        <v>25020000</v>
      </c>
      <c r="B29" s="41" t="s">
        <v>39</v>
      </c>
      <c r="C29" s="15"/>
      <c r="D29" s="15">
        <f>D30</f>
        <v>115</v>
      </c>
      <c r="E29" s="15"/>
      <c r="F29" s="15">
        <f t="shared" si="0"/>
        <v>115</v>
      </c>
      <c r="G29" s="1"/>
    </row>
    <row r="30" spans="1:7" ht="54.75" customHeight="1">
      <c r="A30" s="24">
        <v>25020200</v>
      </c>
      <c r="B30" s="41" t="s">
        <v>57</v>
      </c>
      <c r="C30" s="15"/>
      <c r="D30" s="15">
        <v>115</v>
      </c>
      <c r="E30" s="15"/>
      <c r="F30" s="15">
        <f t="shared" si="0"/>
        <v>115</v>
      </c>
      <c r="G30" s="1"/>
    </row>
    <row r="31" spans="1:7" ht="19.5" customHeight="1">
      <c r="A31" s="24"/>
      <c r="B31" s="25" t="s">
        <v>11</v>
      </c>
      <c r="C31" s="16">
        <f>C12+C18</f>
        <v>15540.039000000002</v>
      </c>
      <c r="D31" s="16">
        <f>D18</f>
        <v>495.55</v>
      </c>
      <c r="E31" s="32"/>
      <c r="F31" s="16">
        <f>F12+F18</f>
        <v>16035.589000000002</v>
      </c>
      <c r="G31" s="1"/>
    </row>
    <row r="32" spans="1:7" ht="24" customHeight="1">
      <c r="A32" s="25">
        <v>40000000</v>
      </c>
      <c r="B32" s="25" t="s">
        <v>12</v>
      </c>
      <c r="C32" s="16">
        <f>C33+C39</f>
        <v>113638.04499999998</v>
      </c>
      <c r="D32" s="16">
        <f>D33+D39</f>
        <v>1270.6</v>
      </c>
      <c r="E32" s="16">
        <f>E33+E39</f>
        <v>0</v>
      </c>
      <c r="F32" s="16">
        <f>C32+D32</f>
        <v>114908.64499999999</v>
      </c>
      <c r="G32" s="1"/>
    </row>
    <row r="33" spans="1:7" ht="24" customHeight="1">
      <c r="A33" s="25">
        <v>41020000</v>
      </c>
      <c r="B33" s="25" t="s">
        <v>21</v>
      </c>
      <c r="C33" s="16">
        <f>C34+C35+C37+C38+C36</f>
        <v>66877.09999999999</v>
      </c>
      <c r="D33" s="16"/>
      <c r="E33" s="16"/>
      <c r="F33" s="14">
        <f>C33+D33</f>
        <v>66877.09999999999</v>
      </c>
      <c r="G33" s="1"/>
    </row>
    <row r="34" spans="1:7" ht="42" customHeight="1">
      <c r="A34" s="26">
        <v>41020100</v>
      </c>
      <c r="B34" s="26" t="s">
        <v>28</v>
      </c>
      <c r="C34" s="15">
        <v>63319.4</v>
      </c>
      <c r="D34" s="15"/>
      <c r="E34" s="15"/>
      <c r="F34" s="15">
        <f>C34+D34</f>
        <v>63319.4</v>
      </c>
      <c r="G34" s="1"/>
    </row>
    <row r="35" spans="1:7" ht="42.75" customHeight="1">
      <c r="A35" s="26">
        <v>41020600</v>
      </c>
      <c r="B35" s="24" t="s">
        <v>40</v>
      </c>
      <c r="C35" s="15">
        <v>628</v>
      </c>
      <c r="D35" s="15"/>
      <c r="E35" s="15"/>
      <c r="F35" s="15">
        <f>SUM(C35:D35)</f>
        <v>628</v>
      </c>
      <c r="G35" s="1"/>
    </row>
    <row r="36" spans="1:7" ht="60.75" customHeight="1">
      <c r="A36" s="26">
        <v>41021200</v>
      </c>
      <c r="B36" s="24" t="s">
        <v>64</v>
      </c>
      <c r="C36" s="15">
        <v>824.4</v>
      </c>
      <c r="D36" s="15"/>
      <c r="E36" s="15"/>
      <c r="F36" s="15">
        <f>SUM(C36:D36)</f>
        <v>824.4</v>
      </c>
      <c r="G36" s="1"/>
    </row>
    <row r="37" spans="1:7" ht="58.5" customHeight="1">
      <c r="A37" s="26">
        <v>41021300</v>
      </c>
      <c r="B37" s="24" t="s">
        <v>60</v>
      </c>
      <c r="C37" s="15">
        <f>60.7+102.9</f>
        <v>163.60000000000002</v>
      </c>
      <c r="D37" s="15"/>
      <c r="E37" s="15"/>
      <c r="F37" s="15">
        <f>SUM(C37:D37)</f>
        <v>163.60000000000002</v>
      </c>
      <c r="G37" s="1"/>
    </row>
    <row r="38" spans="1:7" ht="45.75" customHeight="1">
      <c r="A38" s="26">
        <v>41021800</v>
      </c>
      <c r="B38" s="24" t="s">
        <v>61</v>
      </c>
      <c r="C38" s="15">
        <f>1583.3+358.4</f>
        <v>1941.6999999999998</v>
      </c>
      <c r="D38" s="15"/>
      <c r="E38" s="15"/>
      <c r="F38" s="15">
        <f>SUM(C38:D38)</f>
        <v>1941.6999999999998</v>
      </c>
      <c r="G38" s="1"/>
    </row>
    <row r="39" spans="1:7" ht="33" customHeight="1">
      <c r="A39" s="25">
        <v>41030000</v>
      </c>
      <c r="B39" s="25" t="s">
        <v>22</v>
      </c>
      <c r="C39" s="14">
        <f>C40+C41+C43+C45+C47+C53+C59+C70+C46+C71+C48</f>
        <v>46760.94499999999</v>
      </c>
      <c r="D39" s="14">
        <f>D40+D41+D43+D45+D47+D53+D59+D70+D46+D71+D48</f>
        <v>1270.6</v>
      </c>
      <c r="E39" s="14">
        <f>E40+E41+E43+E45+E47+E53+E59+E70+E46+E71</f>
        <v>0</v>
      </c>
      <c r="F39" s="14">
        <f>F40+F41+F43+F45+F47+F53+F59+F70+F46+F71+F48</f>
        <v>48031.54499999999</v>
      </c>
      <c r="G39" s="1"/>
    </row>
    <row r="40" spans="1:7" ht="77.25" customHeight="1">
      <c r="A40" s="43">
        <v>41030600</v>
      </c>
      <c r="B40" s="24" t="s">
        <v>17</v>
      </c>
      <c r="C40" s="15">
        <f>36360.9+1161+362.1+2797.8</f>
        <v>40681.8</v>
      </c>
      <c r="D40" s="15"/>
      <c r="E40" s="15"/>
      <c r="F40" s="15">
        <f>SUM(C40:D40)</f>
        <v>40681.8</v>
      </c>
      <c r="G40" s="1"/>
    </row>
    <row r="41" spans="1:7" ht="123" customHeight="1">
      <c r="A41" s="49">
        <v>41030800</v>
      </c>
      <c r="B41" s="28" t="s">
        <v>47</v>
      </c>
      <c r="C41" s="50">
        <v>4137.9</v>
      </c>
      <c r="D41" s="32"/>
      <c r="E41" s="48"/>
      <c r="F41" s="15">
        <f>SUM(C41:D41)</f>
        <v>4137.9</v>
      </c>
      <c r="G41" s="1"/>
    </row>
    <row r="42" spans="1:7" ht="44.25" customHeight="1" hidden="1">
      <c r="A42" s="49"/>
      <c r="B42" s="28" t="s">
        <v>16</v>
      </c>
      <c r="C42" s="50"/>
      <c r="D42" s="32"/>
      <c r="E42" s="48"/>
      <c r="F42" s="20"/>
      <c r="G42" s="1"/>
    </row>
    <row r="43" spans="1:7" ht="251.25" customHeight="1">
      <c r="A43" s="29">
        <v>41030900</v>
      </c>
      <c r="B43" s="29" t="s">
        <v>54</v>
      </c>
      <c r="C43" s="15">
        <f>345.6-24.9</f>
        <v>320.70000000000005</v>
      </c>
      <c r="D43" s="15"/>
      <c r="E43" s="21"/>
      <c r="F43" s="15">
        <f>SUM(C43:D43)</f>
        <v>320.70000000000005</v>
      </c>
      <c r="G43" s="1"/>
    </row>
    <row r="44" spans="1:7" ht="0.75" customHeight="1" hidden="1">
      <c r="A44" s="29"/>
      <c r="B44" s="29"/>
      <c r="C44" s="15"/>
      <c r="D44" s="15"/>
      <c r="E44" s="21"/>
      <c r="F44" s="23"/>
      <c r="G44" s="1"/>
    </row>
    <row r="45" spans="1:7" ht="75">
      <c r="A45" s="29">
        <v>41031000</v>
      </c>
      <c r="B45" s="28" t="s">
        <v>29</v>
      </c>
      <c r="C45" s="15">
        <f>483.2+40.5+1.4</f>
        <v>525.1</v>
      </c>
      <c r="D45" s="15"/>
      <c r="E45" s="21"/>
      <c r="F45" s="15">
        <f>SUM(C45:D45)</f>
        <v>525.1</v>
      </c>
      <c r="G45" s="1"/>
    </row>
    <row r="46" spans="1:7" ht="63" customHeight="1">
      <c r="A46" s="29">
        <v>41032600</v>
      </c>
      <c r="B46" s="24" t="s">
        <v>68</v>
      </c>
      <c r="C46" s="15">
        <v>253.5</v>
      </c>
      <c r="D46" s="15"/>
      <c r="E46" s="21"/>
      <c r="F46" s="15">
        <f>SUM(C46:D46)</f>
        <v>253.5</v>
      </c>
      <c r="G46" s="1"/>
    </row>
    <row r="47" spans="1:7" ht="54.75" customHeight="1">
      <c r="A47" s="29">
        <v>41034400</v>
      </c>
      <c r="B47" s="30" t="s">
        <v>44</v>
      </c>
      <c r="C47" s="15">
        <v>0</v>
      </c>
      <c r="D47" s="15">
        <v>870.5</v>
      </c>
      <c r="E47" s="21"/>
      <c r="F47" s="15">
        <f>C47+D47</f>
        <v>870.5</v>
      </c>
      <c r="G47" s="1"/>
    </row>
    <row r="48" spans="1:7" ht="23.25" customHeight="1">
      <c r="A48" s="29">
        <v>41035000</v>
      </c>
      <c r="B48" s="27" t="s">
        <v>41</v>
      </c>
      <c r="C48" s="14">
        <f>C50+C51+C52</f>
        <v>45</v>
      </c>
      <c r="D48" s="14">
        <f>D50+D51+D52</f>
        <v>400.09999999999997</v>
      </c>
      <c r="E48" s="14">
        <f>E50+E51+E52</f>
        <v>0</v>
      </c>
      <c r="F48" s="14">
        <f>F50+F51+F52</f>
        <v>445.09999999999997</v>
      </c>
      <c r="G48" s="1"/>
    </row>
    <row r="49" spans="1:7" ht="23.25" customHeight="1">
      <c r="A49" s="29"/>
      <c r="B49" s="27" t="s">
        <v>35</v>
      </c>
      <c r="C49" s="15"/>
      <c r="D49" s="15"/>
      <c r="E49" s="21"/>
      <c r="F49" s="22"/>
      <c r="G49" s="1"/>
    </row>
    <row r="50" spans="1:7" ht="77.25" customHeight="1">
      <c r="A50" s="29"/>
      <c r="B50" s="27" t="s">
        <v>48</v>
      </c>
      <c r="C50" s="15"/>
      <c r="D50" s="15">
        <v>359.2</v>
      </c>
      <c r="E50" s="21"/>
      <c r="F50" s="15">
        <f>SUM(C50:D50)</f>
        <v>359.2</v>
      </c>
      <c r="G50" s="1"/>
    </row>
    <row r="51" spans="1:7" ht="62.25" customHeight="1">
      <c r="A51" s="29"/>
      <c r="B51" s="24" t="s">
        <v>66</v>
      </c>
      <c r="C51" s="23">
        <f>40+5</f>
        <v>45</v>
      </c>
      <c r="D51" s="23"/>
      <c r="E51" s="21"/>
      <c r="F51" s="15">
        <f>SUM(C51:D51)</f>
        <v>45</v>
      </c>
      <c r="G51" s="1"/>
    </row>
    <row r="52" spans="1:7" ht="77.25" customHeight="1">
      <c r="A52" s="29"/>
      <c r="B52" s="27" t="s">
        <v>65</v>
      </c>
      <c r="D52" s="23">
        <v>40.9</v>
      </c>
      <c r="E52" s="21"/>
      <c r="F52" s="15">
        <f>SUM(C52:D52)</f>
        <v>40.9</v>
      </c>
      <c r="G52" s="1"/>
    </row>
    <row r="53" spans="1:7" ht="54" customHeight="1">
      <c r="A53" s="29">
        <v>41035200</v>
      </c>
      <c r="B53" s="31" t="s">
        <v>30</v>
      </c>
      <c r="C53" s="14">
        <f>C55+C56+C58+C57</f>
        <v>92.1</v>
      </c>
      <c r="D53" s="14"/>
      <c r="E53" s="38"/>
      <c r="F53" s="39">
        <f>F55+F56+F58+F57</f>
        <v>92.1</v>
      </c>
      <c r="G53" s="1"/>
    </row>
    <row r="54" spans="1:7" ht="17.25" customHeight="1">
      <c r="A54" s="29"/>
      <c r="B54" s="31" t="s">
        <v>35</v>
      </c>
      <c r="C54" s="15"/>
      <c r="D54" s="15"/>
      <c r="E54" s="21"/>
      <c r="F54" s="22"/>
      <c r="G54" s="1"/>
    </row>
    <row r="55" spans="1:7" ht="65.25" customHeight="1">
      <c r="A55" s="29"/>
      <c r="B55" s="29" t="s">
        <v>32</v>
      </c>
      <c r="C55" s="15">
        <v>13</v>
      </c>
      <c r="D55" s="15"/>
      <c r="E55" s="21"/>
      <c r="F55" s="15">
        <f>SUM(C55:D55)</f>
        <v>13</v>
      </c>
      <c r="G55" s="1"/>
    </row>
    <row r="56" spans="1:7" ht="105" customHeight="1">
      <c r="A56" s="29"/>
      <c r="B56" s="29" t="s">
        <v>46</v>
      </c>
      <c r="C56" s="15">
        <v>9.9</v>
      </c>
      <c r="D56" s="15"/>
      <c r="E56" s="21"/>
      <c r="F56" s="15">
        <f>SUM(C56:D56)</f>
        <v>9.9</v>
      </c>
      <c r="G56" s="1"/>
    </row>
    <row r="57" spans="1:7" ht="57.75" customHeight="1">
      <c r="A57" s="29"/>
      <c r="B57" s="27" t="s">
        <v>58</v>
      </c>
      <c r="C57" s="15">
        <v>54.4</v>
      </c>
      <c r="D57" s="15"/>
      <c r="E57" s="21"/>
      <c r="F57" s="15">
        <f>SUM(C57:D57)</f>
        <v>54.4</v>
      </c>
      <c r="G57" s="1"/>
    </row>
    <row r="58" spans="1:7" ht="43.5" customHeight="1">
      <c r="A58" s="29"/>
      <c r="B58" s="29" t="s">
        <v>55</v>
      </c>
      <c r="C58" s="15">
        <f>15.8-1</f>
        <v>14.8</v>
      </c>
      <c r="D58" s="15"/>
      <c r="E58" s="21"/>
      <c r="F58" s="15">
        <f>SUM(C58:D58)</f>
        <v>14.8</v>
      </c>
      <c r="G58" s="1"/>
    </row>
    <row r="59" spans="1:7" ht="33.75" customHeight="1">
      <c r="A59" s="29">
        <v>41035600</v>
      </c>
      <c r="B59" s="31" t="s">
        <v>31</v>
      </c>
      <c r="C59" s="14">
        <f>C62+C63</f>
        <v>157.1</v>
      </c>
      <c r="D59" s="14"/>
      <c r="E59" s="38"/>
      <c r="F59" s="14">
        <f>F65+F69+F66+F67+F68+F62</f>
        <v>157.1</v>
      </c>
      <c r="G59" s="1"/>
    </row>
    <row r="60" spans="1:7" ht="19.5" customHeight="1">
      <c r="A60" s="29"/>
      <c r="B60" s="31" t="s">
        <v>35</v>
      </c>
      <c r="C60" s="15"/>
      <c r="D60" s="15"/>
      <c r="E60" s="21"/>
      <c r="F60" s="22"/>
      <c r="G60" s="1"/>
    </row>
    <row r="61" spans="1:7" ht="12" customHeight="1" hidden="1">
      <c r="A61" s="29"/>
      <c r="B61" s="24"/>
      <c r="C61" s="15"/>
      <c r="D61" s="15"/>
      <c r="E61" s="21"/>
      <c r="F61" s="22"/>
      <c r="G61" s="1"/>
    </row>
    <row r="62" spans="1:7" ht="43.5" customHeight="1">
      <c r="A62" s="29"/>
      <c r="B62" s="24" t="s">
        <v>51</v>
      </c>
      <c r="C62" s="14">
        <f>77.7+1+30</f>
        <v>108.7</v>
      </c>
      <c r="D62" s="14"/>
      <c r="E62" s="38"/>
      <c r="F62" s="14">
        <f>SUM(C62:D62)</f>
        <v>108.7</v>
      </c>
      <c r="G62" s="1"/>
    </row>
    <row r="63" spans="1:7" ht="21.75" customHeight="1">
      <c r="A63" s="29"/>
      <c r="B63" s="24" t="s">
        <v>34</v>
      </c>
      <c r="C63" s="14">
        <f>C65+C66+C67+C68+C69</f>
        <v>48.39999999999999</v>
      </c>
      <c r="D63" s="15"/>
      <c r="E63" s="21"/>
      <c r="F63" s="39">
        <f>F65+F66+F67+F68+F69</f>
        <v>48.39999999999999</v>
      </c>
      <c r="G63" s="1"/>
    </row>
    <row r="64" spans="1:7" ht="22.5" customHeight="1">
      <c r="A64" s="29"/>
      <c r="B64" s="24" t="s">
        <v>35</v>
      </c>
      <c r="C64" s="15"/>
      <c r="D64" s="15"/>
      <c r="E64" s="21"/>
      <c r="F64" s="22"/>
      <c r="G64" s="1"/>
    </row>
    <row r="65" spans="1:7" ht="98.25" customHeight="1">
      <c r="A65" s="29"/>
      <c r="B65" s="29" t="s">
        <v>45</v>
      </c>
      <c r="C65" s="15">
        <v>30</v>
      </c>
      <c r="D65" s="15"/>
      <c r="E65" s="21"/>
      <c r="F65" s="15">
        <f aca="true" t="shared" si="1" ref="F65:F71">SUM(C65:D65)</f>
        <v>30</v>
      </c>
      <c r="G65" s="1"/>
    </row>
    <row r="66" spans="1:7" ht="63" customHeight="1">
      <c r="A66" s="29"/>
      <c r="B66" s="27" t="s">
        <v>49</v>
      </c>
      <c r="C66" s="15">
        <v>3.8</v>
      </c>
      <c r="D66" s="15"/>
      <c r="E66" s="21"/>
      <c r="F66" s="15">
        <f t="shared" si="1"/>
        <v>3.8</v>
      </c>
      <c r="G66" s="1"/>
    </row>
    <row r="67" spans="1:7" ht="61.5" customHeight="1">
      <c r="A67" s="29"/>
      <c r="B67" s="27" t="s">
        <v>50</v>
      </c>
      <c r="C67" s="15">
        <v>1.8</v>
      </c>
      <c r="D67" s="15"/>
      <c r="E67" s="21"/>
      <c r="F67" s="15">
        <f t="shared" si="1"/>
        <v>1.8</v>
      </c>
      <c r="G67" s="1"/>
    </row>
    <row r="68" spans="1:7" ht="98.25" customHeight="1">
      <c r="A68" s="29"/>
      <c r="B68" s="27" t="s">
        <v>59</v>
      </c>
      <c r="C68" s="15">
        <v>8</v>
      </c>
      <c r="D68" s="15"/>
      <c r="E68" s="21"/>
      <c r="F68" s="15">
        <f t="shared" si="1"/>
        <v>8</v>
      </c>
      <c r="G68" s="1"/>
    </row>
    <row r="69" spans="1:7" ht="63.75" customHeight="1">
      <c r="A69" s="29"/>
      <c r="B69" s="29" t="s">
        <v>33</v>
      </c>
      <c r="C69" s="15">
        <v>4.8</v>
      </c>
      <c r="D69" s="15"/>
      <c r="E69" s="21"/>
      <c r="F69" s="15">
        <f t="shared" si="1"/>
        <v>4.8</v>
      </c>
      <c r="G69" s="1"/>
    </row>
    <row r="70" spans="1:7" ht="117.75" customHeight="1">
      <c r="A70" s="29">
        <v>41035800</v>
      </c>
      <c r="B70" s="24" t="s">
        <v>19</v>
      </c>
      <c r="C70" s="14">
        <f>245+11.7-5.555</f>
        <v>251.14499999999998</v>
      </c>
      <c r="D70" s="14"/>
      <c r="E70" s="38"/>
      <c r="F70" s="14">
        <f t="shared" si="1"/>
        <v>251.14499999999998</v>
      </c>
      <c r="G70" s="1"/>
    </row>
    <row r="71" spans="1:7" ht="64.5" customHeight="1">
      <c r="A71" s="29">
        <v>41036300</v>
      </c>
      <c r="B71" s="44" t="s">
        <v>63</v>
      </c>
      <c r="C71" s="14">
        <v>296.6</v>
      </c>
      <c r="D71" s="32"/>
      <c r="E71" s="42"/>
      <c r="F71" s="14">
        <f t="shared" si="1"/>
        <v>296.6</v>
      </c>
      <c r="G71" s="1"/>
    </row>
    <row r="72" spans="1:7" ht="9.75" customHeight="1">
      <c r="A72" s="29"/>
      <c r="B72" s="24"/>
      <c r="C72" s="15"/>
      <c r="D72" s="32"/>
      <c r="E72" s="42"/>
      <c r="F72" s="22"/>
      <c r="G72" s="1"/>
    </row>
    <row r="73" spans="1:7" ht="21.75" customHeight="1">
      <c r="A73" s="29"/>
      <c r="B73" s="33" t="s">
        <v>13</v>
      </c>
      <c r="C73" s="16">
        <f>C31+C32</f>
        <v>129178.08399999999</v>
      </c>
      <c r="D73" s="16">
        <f>D31+D32</f>
        <v>1766.1499999999999</v>
      </c>
      <c r="E73" s="18">
        <f>E31+E32</f>
        <v>0</v>
      </c>
      <c r="F73" s="16">
        <f>F31+F32</f>
        <v>130944.234</v>
      </c>
      <c r="G73" s="1"/>
    </row>
    <row r="74" spans="1:7" ht="21.75" customHeight="1">
      <c r="A74" s="29"/>
      <c r="B74" s="33"/>
      <c r="C74" s="17"/>
      <c r="D74" s="17"/>
      <c r="E74" s="17"/>
      <c r="F74" s="17"/>
      <c r="G74" s="1"/>
    </row>
    <row r="75" spans="1:7" ht="19.5" customHeight="1">
      <c r="A75" s="34"/>
      <c r="B75" s="12" t="s">
        <v>15</v>
      </c>
      <c r="C75" s="35"/>
      <c r="D75" s="35"/>
      <c r="E75" s="12" t="s">
        <v>15</v>
      </c>
      <c r="F75" s="35"/>
      <c r="G75" s="1"/>
    </row>
    <row r="76" spans="1:8" ht="19.5" customHeight="1">
      <c r="A76" s="35"/>
      <c r="B76" s="35" t="s">
        <v>24</v>
      </c>
      <c r="C76" s="36"/>
      <c r="D76" s="36"/>
      <c r="E76" s="35" t="s">
        <v>25</v>
      </c>
      <c r="F76" s="35"/>
      <c r="G76" s="1"/>
      <c r="H76" t="s">
        <v>15</v>
      </c>
    </row>
    <row r="77" spans="1:7" ht="18" customHeight="1">
      <c r="A77" s="37"/>
      <c r="B77" s="29" t="s">
        <v>15</v>
      </c>
      <c r="C77" s="36"/>
      <c r="D77" s="6"/>
      <c r="E77" s="7"/>
      <c r="F77" s="1"/>
      <c r="G77" s="1"/>
    </row>
    <row r="78" spans="1:7" ht="18.75">
      <c r="A78" s="35"/>
      <c r="B78" s="29" t="s">
        <v>15</v>
      </c>
      <c r="C78" s="36"/>
      <c r="D78" s="6"/>
      <c r="E78" s="7"/>
      <c r="F78" s="1"/>
      <c r="G78" s="1"/>
    </row>
    <row r="79" spans="1:7" ht="18.75">
      <c r="A79" s="35"/>
      <c r="B79" s="35"/>
      <c r="C79" s="35"/>
      <c r="D79" s="1"/>
      <c r="E79" s="1"/>
      <c r="F79" s="1"/>
      <c r="G79" s="1"/>
    </row>
    <row r="80" spans="1:7" ht="18.75">
      <c r="A80" s="35"/>
      <c r="B80" s="35"/>
      <c r="C80" s="35"/>
      <c r="D80" s="1"/>
      <c r="E80" s="1"/>
      <c r="F80" s="1"/>
      <c r="G80" s="1"/>
    </row>
    <row r="81" spans="1:7" ht="18.75">
      <c r="A81" s="35"/>
      <c r="B81" s="35"/>
      <c r="C81" s="35"/>
      <c r="D81" s="1"/>
      <c r="E81" s="1"/>
      <c r="F81" s="1"/>
      <c r="G81" s="1"/>
    </row>
    <row r="82" spans="1:7" ht="18.75">
      <c r="A82" s="35"/>
      <c r="B82" s="35"/>
      <c r="C82" s="35"/>
      <c r="D82" s="1"/>
      <c r="E82" s="1"/>
      <c r="F82" s="1"/>
      <c r="G82" s="1"/>
    </row>
    <row r="83" spans="1:7" ht="18.75">
      <c r="A83" s="35"/>
      <c r="B83" s="35"/>
      <c r="C83" s="35"/>
      <c r="D83" s="1"/>
      <c r="E83" s="1"/>
      <c r="F83" s="1"/>
      <c r="G83" s="1"/>
    </row>
    <row r="84" spans="1:7" ht="18.75">
      <c r="A84" s="35"/>
      <c r="B84" s="35"/>
      <c r="C84" s="35"/>
      <c r="D84" s="1"/>
      <c r="E84" s="1"/>
      <c r="F84" s="1"/>
      <c r="G84" s="1"/>
    </row>
    <row r="85" spans="1:7" ht="18.75">
      <c r="A85" s="35"/>
      <c r="B85" s="35"/>
      <c r="C85" s="35"/>
      <c r="D85" s="1"/>
      <c r="E85" s="1"/>
      <c r="F85" s="1"/>
      <c r="G85" s="1"/>
    </row>
    <row r="86" spans="1:3" ht="18">
      <c r="A86" s="32"/>
      <c r="B86" s="32"/>
      <c r="C86" s="32"/>
    </row>
    <row r="87" spans="1:3" ht="18">
      <c r="A87" s="32"/>
      <c r="B87" s="32"/>
      <c r="C87" s="32"/>
    </row>
    <row r="88" spans="1:3" ht="18">
      <c r="A88" s="32"/>
      <c r="B88" s="32"/>
      <c r="C88" s="32"/>
    </row>
    <row r="89" spans="1:3" ht="18">
      <c r="A89" s="32"/>
      <c r="B89" s="32"/>
      <c r="C89" s="32"/>
    </row>
    <row r="90" spans="1:3" ht="18">
      <c r="A90" s="32"/>
      <c r="B90" s="32"/>
      <c r="C90" s="32"/>
    </row>
    <row r="91" spans="1:3" ht="18">
      <c r="A91" s="32"/>
      <c r="B91" s="32"/>
      <c r="C91" s="32"/>
    </row>
    <row r="92" spans="1:3" ht="18">
      <c r="A92" s="32"/>
      <c r="B92" s="32"/>
      <c r="C92" s="32"/>
    </row>
    <row r="93" spans="1:3" ht="18">
      <c r="A93" s="32"/>
      <c r="B93" s="32"/>
      <c r="C93" s="32"/>
    </row>
    <row r="94" spans="1:3" ht="18">
      <c r="A94" s="32"/>
      <c r="B94" s="32"/>
      <c r="C94" s="32"/>
    </row>
    <row r="95" spans="1:3" ht="18">
      <c r="A95" s="32"/>
      <c r="B95" s="32"/>
      <c r="C95" s="32"/>
    </row>
    <row r="96" spans="1:3" ht="18">
      <c r="A96" s="32"/>
      <c r="B96" s="32"/>
      <c r="C96" s="32"/>
    </row>
    <row r="97" spans="1:3" ht="18">
      <c r="A97" s="32"/>
      <c r="B97" s="32"/>
      <c r="C97" s="32"/>
    </row>
    <row r="98" spans="1:3" ht="18">
      <c r="A98" s="32"/>
      <c r="B98" s="32"/>
      <c r="C98" s="32"/>
    </row>
    <row r="99" spans="1:3" ht="18">
      <c r="A99" s="32"/>
      <c r="B99" s="32"/>
      <c r="C99" s="32"/>
    </row>
    <row r="100" spans="1:3" ht="18">
      <c r="A100" s="32"/>
      <c r="B100" s="32"/>
      <c r="C100" s="32"/>
    </row>
    <row r="101" spans="1:3" ht="18">
      <c r="A101" s="32"/>
      <c r="B101" s="32"/>
      <c r="C101" s="32"/>
    </row>
    <row r="102" spans="1:3" ht="18">
      <c r="A102" s="32"/>
      <c r="B102" s="32"/>
      <c r="C102" s="32"/>
    </row>
    <row r="103" spans="1:3" ht="18">
      <c r="A103" s="32"/>
      <c r="B103" s="32"/>
      <c r="C103" s="32"/>
    </row>
    <row r="104" spans="1:3" ht="18">
      <c r="A104" s="32"/>
      <c r="B104" s="32"/>
      <c r="C104" s="32"/>
    </row>
    <row r="105" spans="1:3" ht="18">
      <c r="A105" s="32"/>
      <c r="B105" s="32"/>
      <c r="C105" s="32"/>
    </row>
    <row r="106" spans="1:3" ht="18">
      <c r="A106" s="32"/>
      <c r="B106" s="32"/>
      <c r="C106" s="32"/>
    </row>
    <row r="107" spans="1:3" ht="18">
      <c r="A107" s="32"/>
      <c r="B107" s="32"/>
      <c r="C107" s="32"/>
    </row>
    <row r="108" spans="1:3" ht="18">
      <c r="A108" s="32"/>
      <c r="B108" s="32"/>
      <c r="C108" s="32"/>
    </row>
    <row r="109" spans="1:3" ht="18">
      <c r="A109" s="32"/>
      <c r="B109" s="32"/>
      <c r="C109" s="32"/>
    </row>
    <row r="110" spans="1:3" ht="18">
      <c r="A110" s="32"/>
      <c r="B110" s="32"/>
      <c r="C110" s="32"/>
    </row>
    <row r="111" spans="1:3" ht="18">
      <c r="A111" s="32"/>
      <c r="B111" s="32"/>
      <c r="C111" s="32"/>
    </row>
    <row r="112" spans="1:3" ht="18">
      <c r="A112" s="32"/>
      <c r="B112" s="32"/>
      <c r="C112" s="32"/>
    </row>
    <row r="113" spans="1:3" ht="18">
      <c r="A113" s="32"/>
      <c r="B113" s="32"/>
      <c r="C113" s="32"/>
    </row>
    <row r="114" spans="1:3" ht="18">
      <c r="A114" s="32"/>
      <c r="B114" s="32"/>
      <c r="C114" s="32"/>
    </row>
    <row r="115" spans="1:3" ht="18">
      <c r="A115" s="32"/>
      <c r="B115" s="32"/>
      <c r="C115" s="32"/>
    </row>
    <row r="116" spans="1:3" ht="18">
      <c r="A116" s="32"/>
      <c r="B116" s="32"/>
      <c r="C116" s="32"/>
    </row>
    <row r="117" spans="1:3" ht="18">
      <c r="A117" s="32"/>
      <c r="B117" s="32"/>
      <c r="C117" s="32"/>
    </row>
    <row r="118" spans="1:3" ht="18">
      <c r="A118" s="32"/>
      <c r="B118" s="32"/>
      <c r="C118" s="32"/>
    </row>
    <row r="119" spans="1:3" ht="18">
      <c r="A119" s="32"/>
      <c r="B119" s="32"/>
      <c r="C119" s="32"/>
    </row>
    <row r="120" spans="1:3" ht="18">
      <c r="A120" s="32"/>
      <c r="B120" s="32"/>
      <c r="C120" s="32"/>
    </row>
    <row r="121" spans="1:3" ht="18">
      <c r="A121" s="32"/>
      <c r="B121" s="32"/>
      <c r="C121" s="32"/>
    </row>
    <row r="122" spans="1:3" ht="18">
      <c r="A122" s="32"/>
      <c r="B122" s="32"/>
      <c r="C122" s="32"/>
    </row>
    <row r="123" spans="1:3" ht="18">
      <c r="A123" s="32"/>
      <c r="B123" s="32"/>
      <c r="C123" s="32"/>
    </row>
    <row r="124" spans="1:3" ht="18">
      <c r="A124" s="32"/>
      <c r="B124" s="32"/>
      <c r="C124" s="32"/>
    </row>
    <row r="125" spans="1:3" ht="18">
      <c r="A125" s="32"/>
      <c r="B125" s="32"/>
      <c r="C125" s="32"/>
    </row>
    <row r="126" spans="1:3" ht="18">
      <c r="A126" s="32"/>
      <c r="B126" s="32"/>
      <c r="C126" s="32"/>
    </row>
    <row r="127" spans="1:3" ht="18">
      <c r="A127" s="32"/>
      <c r="B127" s="32"/>
      <c r="C127" s="32"/>
    </row>
    <row r="128" spans="1:3" ht="18">
      <c r="A128" s="32"/>
      <c r="B128" s="32"/>
      <c r="C128" s="32"/>
    </row>
    <row r="129" spans="1:3" ht="18">
      <c r="A129" s="32"/>
      <c r="B129" s="32"/>
      <c r="C129" s="32"/>
    </row>
    <row r="130" spans="1:3" ht="18">
      <c r="A130" s="32"/>
      <c r="B130" s="32"/>
      <c r="C130" s="32"/>
    </row>
    <row r="131" spans="1:3" ht="18">
      <c r="A131" s="32"/>
      <c r="B131" s="32"/>
      <c r="C131" s="32"/>
    </row>
    <row r="132" spans="1:3" ht="18">
      <c r="A132" s="32"/>
      <c r="B132" s="32"/>
      <c r="C132" s="32"/>
    </row>
    <row r="133" spans="1:3" ht="18">
      <c r="A133" s="32"/>
      <c r="B133" s="32"/>
      <c r="C133" s="32"/>
    </row>
    <row r="134" spans="1:3" ht="18">
      <c r="A134" s="32"/>
      <c r="B134" s="32"/>
      <c r="C134" s="32"/>
    </row>
    <row r="135" spans="1:3" ht="18">
      <c r="A135" s="32"/>
      <c r="B135" s="32"/>
      <c r="C135" s="32"/>
    </row>
    <row r="136" spans="1:3" ht="18">
      <c r="A136" s="32"/>
      <c r="B136" s="32"/>
      <c r="C136" s="32"/>
    </row>
    <row r="137" spans="1:3" ht="18">
      <c r="A137" s="32"/>
      <c r="B137" s="32"/>
      <c r="C137" s="32"/>
    </row>
    <row r="138" spans="1:3" ht="18">
      <c r="A138" s="32"/>
      <c r="B138" s="32"/>
      <c r="C138" s="32"/>
    </row>
    <row r="139" spans="1:3" ht="18">
      <c r="A139" s="32"/>
      <c r="B139" s="32"/>
      <c r="C139" s="32"/>
    </row>
    <row r="140" spans="1:3" ht="18">
      <c r="A140" s="32"/>
      <c r="B140" s="32"/>
      <c r="C140" s="32"/>
    </row>
    <row r="141" spans="1:3" ht="18">
      <c r="A141" s="32"/>
      <c r="B141" s="32"/>
      <c r="C141" s="32"/>
    </row>
    <row r="142" spans="1:3" ht="18">
      <c r="A142" s="32"/>
      <c r="B142" s="32"/>
      <c r="C142" s="32"/>
    </row>
    <row r="143" spans="1:3" ht="18">
      <c r="A143" s="32"/>
      <c r="B143" s="32"/>
      <c r="C143" s="32"/>
    </row>
    <row r="144" spans="1:3" ht="18">
      <c r="A144" s="32"/>
      <c r="B144" s="32"/>
      <c r="C144" s="32"/>
    </row>
    <row r="145" spans="1:3" ht="18">
      <c r="A145" s="32"/>
      <c r="B145" s="32"/>
      <c r="C145" s="32"/>
    </row>
    <row r="146" spans="1:3" ht="18">
      <c r="A146" s="32"/>
      <c r="B146" s="32"/>
      <c r="C146" s="32"/>
    </row>
    <row r="147" spans="1:3" ht="18">
      <c r="A147" s="32"/>
      <c r="B147" s="32"/>
      <c r="C147" s="32"/>
    </row>
    <row r="148" spans="1:3" ht="18">
      <c r="A148" s="32"/>
      <c r="B148" s="32"/>
      <c r="C148" s="32"/>
    </row>
    <row r="149" spans="1:3" ht="18">
      <c r="A149" s="32"/>
      <c r="B149" s="32"/>
      <c r="C149" s="32"/>
    </row>
    <row r="150" spans="1:3" ht="18">
      <c r="A150" s="32"/>
      <c r="B150" s="32"/>
      <c r="C150" s="32"/>
    </row>
    <row r="151" spans="1:3" ht="18">
      <c r="A151" s="32"/>
      <c r="B151" s="32"/>
      <c r="C151" s="32"/>
    </row>
    <row r="152" spans="1:3" ht="18">
      <c r="A152" s="32"/>
      <c r="B152" s="32"/>
      <c r="C152" s="32"/>
    </row>
    <row r="153" spans="1:3" ht="18">
      <c r="A153" s="32"/>
      <c r="B153" s="32"/>
      <c r="C153" s="32"/>
    </row>
    <row r="154" spans="1:3" ht="18">
      <c r="A154" s="32"/>
      <c r="B154" s="32"/>
      <c r="C154" s="32"/>
    </row>
    <row r="155" spans="1:3" ht="18">
      <c r="A155" s="32"/>
      <c r="B155" s="32"/>
      <c r="C155" s="32"/>
    </row>
    <row r="156" spans="1:3" ht="18">
      <c r="A156" s="32"/>
      <c r="B156" s="32"/>
      <c r="C156" s="32"/>
    </row>
    <row r="157" spans="1:3" ht="18">
      <c r="A157" s="32"/>
      <c r="B157" s="32"/>
      <c r="C157" s="32"/>
    </row>
    <row r="158" spans="1:3" ht="18">
      <c r="A158" s="32"/>
      <c r="B158" s="32"/>
      <c r="C158" s="32"/>
    </row>
    <row r="159" spans="1:3" ht="18">
      <c r="A159" s="32"/>
      <c r="B159" s="32"/>
      <c r="C159" s="32"/>
    </row>
    <row r="160" spans="1:3" ht="18">
      <c r="A160" s="32"/>
      <c r="B160" s="32"/>
      <c r="C160" s="32"/>
    </row>
    <row r="161" spans="1:3" ht="18">
      <c r="A161" s="32"/>
      <c r="B161" s="32"/>
      <c r="C161" s="32"/>
    </row>
    <row r="162" spans="1:3" ht="18">
      <c r="A162" s="32"/>
      <c r="B162" s="32"/>
      <c r="C162" s="32"/>
    </row>
  </sheetData>
  <sheetProtection/>
  <mergeCells count="12">
    <mergeCell ref="E1:F1"/>
    <mergeCell ref="E2:F2"/>
    <mergeCell ref="A8:A9"/>
    <mergeCell ref="B8:B9"/>
    <mergeCell ref="C8:C9"/>
    <mergeCell ref="F8:F9"/>
    <mergeCell ref="E3:F3"/>
    <mergeCell ref="E41:E42"/>
    <mergeCell ref="A41:A42"/>
    <mergeCell ref="C41:C42"/>
    <mergeCell ref="D8:E8"/>
    <mergeCell ref="A6:F6"/>
  </mergeCells>
  <printOptions horizontalCentered="1"/>
  <pageMargins left="0.4330708661417323" right="0.07874015748031496" top="0.6299212598425197" bottom="0.1968503937007874" header="0.15748031496062992" footer="0.2362204724409449"/>
  <pageSetup horizontalDpi="600" verticalDpi="600" orientation="portrait" paperSize="9" scale="63" r:id="rId1"/>
  <headerFooter alignWithMargins="0">
    <oddFooter>&amp;CСтраница &amp;P</oddFooter>
  </headerFooter>
  <rowBreaks count="1" manualBreakCount="1">
    <brk id="3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2012-12-07T07:42:22Z</cp:lastPrinted>
  <dcterms:created xsi:type="dcterms:W3CDTF">2002-10-23T13:00:01Z</dcterms:created>
  <dcterms:modified xsi:type="dcterms:W3CDTF">2012-12-07T07:42:23Z</dcterms:modified>
  <cp:category/>
  <cp:version/>
  <cp:contentType/>
  <cp:contentStatus/>
</cp:coreProperties>
</file>