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610" windowHeight="6195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'Лист1'!$A$1:$F$71</definedName>
  </definedNames>
  <calcPr fullCalcOnLoad="1"/>
</workbook>
</file>

<file path=xl/sharedStrings.xml><?xml version="1.0" encoding="utf-8"?>
<sst xmlns="http://schemas.openxmlformats.org/spreadsheetml/2006/main" count="76" uniqueCount="68">
  <si>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</si>
  <si>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</si>
  <si>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</si>
  <si>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</si>
  <si>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</si>
  <si>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</si>
  <si>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</si>
  <si>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Інші 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</si>
  <si>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</si>
  <si>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</si>
  <si>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</si>
  <si>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Всього доходів</t>
  </si>
  <si>
    <t xml:space="preserve">            (тис.грн.)</t>
  </si>
  <si>
    <t xml:space="preserve"> </t>
  </si>
  <si>
    <t>Дотації</t>
  </si>
  <si>
    <t>Субвенції</t>
  </si>
  <si>
    <t xml:space="preserve">Код </t>
  </si>
  <si>
    <t>Інші  надходження</t>
  </si>
  <si>
    <t>Податок на доходи фізичних осіб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</si>
  <si>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</si>
  <si>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</si>
  <si>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</si>
  <si>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Дотації вирівнювання з державного бюджету місцевим бюджетам </t>
  </si>
  <si>
    <t>Додаткова дотація з державного бюджету на вирівнювання фінансової забезпеченості місцевих бюджетів</t>
  </si>
  <si>
    <t>41034400 </t>
  </si>
  <si>
    <t>у т.ч. бюджет розвитку</t>
  </si>
  <si>
    <t>6  (гр.3+гр.4)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</si>
  <si>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</si>
  <si>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</si>
  <si>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</si>
  <si>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</si>
  <si>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</si>
  <si>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</si>
  <si>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</si>
  <si>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</si>
  <si>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</si>
  <si>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Всього</t>
  </si>
  <si>
    <t>Інші субвенції</t>
  </si>
  <si>
    <t>в тому числі:</t>
  </si>
  <si>
    <t xml:space="preserve">Субвенція з обласного бюджету місцевим бюджетам за рахунок коштів державного бюджету на будівництво, реконструкцію, ремонт та утримання вулиць і доріг комунальної власності у населених пунктах 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</si>
  <si>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</si>
  <si>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техобслуговування автотранспорту та транспортне обслуговування, встановлення телефонів інвалідам І і ІІ груп)</t>
  </si>
  <si>
    <t>субвенція з обласного бюджету на відшкодування витрат на поховання учасників бойових дій і інвалідів війни</t>
  </si>
  <si>
    <t>Субвенція на проведення видатків місцевих бюджетів, що  не враховуються при визначенні обсягу міжбюджетних трансфертів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</si>
  <si>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 річниці Перемоги у Великій Вітчизняній війні та річниці визволення України від фашистських загарбників</t>
  </si>
  <si>
    <t xml:space="preserve">субвенція з обласного бюджету на надання одноразової матеріальної допомоги сім"ям загиблих та померлих учасників бойових дій в Афганістані, інвалідам війни в Афганістані </t>
  </si>
  <si>
    <t>Субвенція з державного бюджету місцевим бюджетам на виплату державної соціальної допомоги на дітей-сиріт та дітей,позбавлених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</si>
  <si>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з обласного бюджету на виплату допомоги  особі, яка проживає разом з інвалідом І чи ІІ групи внаслідок психічного розладу, на догляд за ним</t>
  </si>
  <si>
    <t>до рішення районної ради</t>
  </si>
  <si>
    <t>Разом доходів</t>
  </si>
  <si>
    <t>субвенція з обласного бюджету, всього</t>
  </si>
  <si>
    <t xml:space="preserve">_____________________ №                             </t>
  </si>
  <si>
    <t>Субвенція з обласного бюджету місцевим бюджетам на співфінансування проектів-переможців обласного конкурсу проектів та програм розвитку місцевого самоврядування 2012 року</t>
  </si>
  <si>
    <t xml:space="preserve">субвенція з обласного бюджету  на відшкодування витрат на поховання учасників бойових дій та інвалідів війни </t>
  </si>
  <si>
    <t xml:space="preserve">субвенція з обласного бюджету  на покращення надання соціальних послуг найуразливішим верстам населення </t>
  </si>
  <si>
    <t xml:space="preserve">субвенція з обласного бюджету для реалізації норм закону України " Про екстрену медичну допомогу" </t>
  </si>
  <si>
    <t>субвенція з обласного бюджету на медичне обслуговування громадян, які постраждали внаслідок Чернобильської катастрофи</t>
  </si>
  <si>
    <t>субвенція з обласного бюджету  для передплати періодичного друкованого видання для учасників бойових дій у роки Великої Вітчизняної війни та у роки війни з Японією</t>
  </si>
  <si>
    <t>Уточнений обсяг доходів  районного бюджету Баштанського району  на  2013 рік</t>
  </si>
  <si>
    <t>субвенція з міського бюджету  на виконання  власних повноважень щодо виконання районних програм (капітальний ремонт асфальтного покриття територій закладів освіти та охорони здоров"я)</t>
  </si>
  <si>
    <t>Начальник фінансового управління райдержадміністрації</t>
  </si>
  <si>
    <t>С.В.Євдощенко</t>
  </si>
  <si>
    <t>субвенція з міського, сільських бюджетів на виконання  власних повноважень щодо виконання районних програм</t>
  </si>
  <si>
    <t>субвенція з обласного бюджету на надання одноразової матеріальної допомоги громадянам , які постраждали внаслідок Чернобильської катастрофи         ( І категорії) та дітям-інвалідам , інвалідність яких пов"язана з наслідками Чернобильської катастрофи</t>
  </si>
  <si>
    <t>субвенція з обласного бюджету на виконання депутатами обласної ради доручень виборців відповідно до програм, затверджених обласною радою (погашення заборгованості 2012 року)</t>
  </si>
  <si>
    <t>субвенція з обласного бюджету за рахунок залишку коштів за станом на 01 січня 2013 року субвенції з державного бюджету на будівництво, реконструкцію, ремонт та утримання вулиць комунальної власності у населених пунктах на оплату робіт, виконаних у 2012 році</t>
  </si>
  <si>
    <t xml:space="preserve">Додаток 1 </t>
  </si>
  <si>
    <t>субвенція з обласного цільового фонду охорони навколишнього природного середовища на здійснення природоохоронних заходів (створення захисних лісових насаджень на території області) у 2013 році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</si>
</sst>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  <numFmt numFmtId="185" formatCode="[$€-2]\ ###,000_);[Red]\([$€-2]\ ###,000\)"/>
    <numFmt numFmtId="186" formatCode="0.0000"/>
    <numFmt numFmtId="187" formatCode="0.00000"/>
    <numFmt numFmtId="188" formatCode="0.000000"/>
    <numFmt numFmtId="189" formatCode="#,##0_ ;[Red]\-#,##0\ 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  <numFmt numFmtId="194" formatCode="0.00000000"/>
    <numFmt numFmtId="195" formatCode="0.0000000"/>
    <numFmt numFmtId="196" formatCode="#,##0.000"/>
    <numFmt numFmtId="197" formatCode="#,##0.0000"/>
    <numFmt numFmtId="198" formatCode="#,##0.00000"/>
  </numFmts>
  <fonts count="34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29" fillId="20" borderId="2" applyNumberFormat="0" applyAlignment="0" applyProtection="0"/>
    <xf numFmtId="0" fontId="2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196" fontId="5" fillId="0" borderId="0" xfId="0" applyNumberFormat="1" applyFont="1" applyFill="1" applyAlignment="1">
      <alignment horizontal="right" vertical="top" wrapText="1"/>
    </xf>
    <xf numFmtId="196" fontId="6" fillId="0" borderId="0" xfId="0" applyNumberFormat="1" applyFont="1" applyFill="1" applyAlignment="1">
      <alignment horizontal="right" vertical="top" wrapText="1"/>
    </xf>
    <xf numFmtId="0" fontId="1" fillId="24" borderId="0" xfId="0" applyFont="1" applyFill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196" fontId="5" fillId="0" borderId="0" xfId="0" applyNumberFormat="1" applyFont="1" applyFill="1" applyBorder="1" applyAlignment="1">
      <alignment horizontal="right" vertical="top" wrapText="1"/>
    </xf>
    <xf numFmtId="196" fontId="11" fillId="0" borderId="0" xfId="0" applyNumberFormat="1" applyFont="1" applyFill="1" applyBorder="1" applyAlignment="1">
      <alignment horizontal="center" vertical="top" wrapText="1"/>
    </xf>
    <xf numFmtId="184" fontId="6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6" fillId="24" borderId="13" xfId="0" applyFont="1" applyFill="1" applyBorder="1" applyAlignment="1">
      <alignment horizontal="center" vertical="center" wrapText="1"/>
    </xf>
    <xf numFmtId="198" fontId="0" fillId="0" borderId="0" xfId="0" applyNumberFormat="1" applyFill="1" applyAlignment="1">
      <alignment/>
    </xf>
    <xf numFmtId="196" fontId="12" fillId="0" borderId="0" xfId="0" applyNumberFormat="1" applyFont="1" applyFill="1" applyAlignment="1">
      <alignment horizontal="right" vertical="top" wrapText="1"/>
    </xf>
    <xf numFmtId="196" fontId="13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justify"/>
    </xf>
    <xf numFmtId="0" fontId="10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183" fontId="5" fillId="0" borderId="0" xfId="0" applyNumberFormat="1" applyFont="1" applyFill="1" applyAlignment="1">
      <alignment vertical="top"/>
    </xf>
    <xf numFmtId="183" fontId="6" fillId="0" borderId="0" xfId="0" applyNumberFormat="1" applyFont="1" applyFill="1" applyAlignment="1">
      <alignment vertical="top"/>
    </xf>
    <xf numFmtId="183" fontId="10" fillId="0" borderId="0" xfId="0" applyNumberFormat="1" applyFont="1" applyFill="1" applyAlignment="1">
      <alignment vertical="top"/>
    </xf>
    <xf numFmtId="184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15" fillId="0" borderId="0" xfId="0" applyFont="1" applyAlignment="1">
      <alignment horizontal="justify" vertical="top"/>
    </xf>
    <xf numFmtId="0" fontId="1" fillId="0" borderId="0" xfId="0" applyFont="1" applyFill="1" applyAlignment="1">
      <alignment vertical="top"/>
    </xf>
    <xf numFmtId="184" fontId="33" fillId="0" borderId="0" xfId="0" applyNumberFormat="1" applyFont="1" applyFill="1" applyAlignment="1">
      <alignment vertical="top"/>
    </xf>
    <xf numFmtId="184" fontId="1" fillId="0" borderId="0" xfId="0" applyNumberFormat="1" applyFont="1" applyFill="1" applyAlignment="1">
      <alignment vertical="top"/>
    </xf>
    <xf numFmtId="196" fontId="6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198" fontId="6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view="pageBreakPreview" zoomScale="75" zoomScaleNormal="60" zoomScaleSheetLayoutView="75" zoomScalePageLayoutView="0" workbookViewId="0" topLeftCell="A1">
      <selection activeCell="F65" sqref="F65"/>
    </sheetView>
  </sheetViews>
  <sheetFormatPr defaultColWidth="9.00390625" defaultRowHeight="12.75"/>
  <cols>
    <col min="1" max="1" width="20.125" style="14" customWidth="1"/>
    <col min="2" max="2" width="64.625" style="7" customWidth="1"/>
    <col min="3" max="3" width="19.875" style="26" customWidth="1"/>
    <col min="4" max="4" width="16.625" style="14" customWidth="1"/>
    <col min="5" max="5" width="15.00390625" style="14" customWidth="1"/>
    <col min="6" max="6" width="17.875" style="14" customWidth="1"/>
  </cols>
  <sheetData>
    <row r="1" spans="1:6" s="1" customFormat="1" ht="18.75">
      <c r="A1" s="6"/>
      <c r="B1" s="5"/>
      <c r="C1" s="18"/>
      <c r="D1" s="6"/>
      <c r="E1" s="54" t="s">
        <v>66</v>
      </c>
      <c r="F1" s="54"/>
    </row>
    <row r="2" spans="1:6" s="1" customFormat="1" ht="18.75">
      <c r="A2" s="6"/>
      <c r="B2" s="8"/>
      <c r="C2" s="18"/>
      <c r="D2" s="6"/>
      <c r="E2" s="54" t="s">
        <v>48</v>
      </c>
      <c r="F2" s="54"/>
    </row>
    <row r="3" spans="1:6" s="1" customFormat="1" ht="18.75" customHeight="1">
      <c r="A3" s="6"/>
      <c r="B3" s="5"/>
      <c r="C3" s="18"/>
      <c r="D3" s="6"/>
      <c r="E3" s="60" t="s">
        <v>51</v>
      </c>
      <c r="F3" s="60"/>
    </row>
    <row r="4" spans="1:6" s="1" customFormat="1" ht="57.75" customHeight="1">
      <c r="A4" s="53" t="s">
        <v>58</v>
      </c>
      <c r="B4" s="53"/>
      <c r="C4" s="53"/>
      <c r="D4" s="53"/>
      <c r="E4" s="53"/>
      <c r="F4" s="53"/>
    </row>
    <row r="5" spans="1:6" s="1" customFormat="1" ht="15.75" customHeight="1">
      <c r="A5" s="6"/>
      <c r="B5" s="5" t="s">
        <v>13</v>
      </c>
      <c r="C5" s="18"/>
      <c r="D5" s="6"/>
      <c r="E5" s="59" t="s">
        <v>12</v>
      </c>
      <c r="F5" s="59"/>
    </row>
    <row r="6" spans="1:6" s="1" customFormat="1" ht="24.75" customHeight="1">
      <c r="A6" s="55" t="s">
        <v>16</v>
      </c>
      <c r="B6" s="55" t="s">
        <v>0</v>
      </c>
      <c r="C6" s="57" t="s">
        <v>1</v>
      </c>
      <c r="D6" s="51" t="s">
        <v>2</v>
      </c>
      <c r="E6" s="52"/>
      <c r="F6" s="55" t="s">
        <v>3</v>
      </c>
    </row>
    <row r="7" spans="1:6" s="1" customFormat="1" ht="60" customHeight="1">
      <c r="A7" s="56"/>
      <c r="B7" s="56"/>
      <c r="C7" s="58"/>
      <c r="D7" s="27" t="s">
        <v>36</v>
      </c>
      <c r="E7" s="19" t="s">
        <v>25</v>
      </c>
      <c r="F7" s="56"/>
    </row>
    <row r="8" spans="1:6" s="1" customFormat="1" ht="13.5" customHeight="1">
      <c r="A8" s="12">
        <v>1</v>
      </c>
      <c r="B8" s="20">
        <v>2</v>
      </c>
      <c r="C8" s="21">
        <v>3</v>
      </c>
      <c r="D8" s="20">
        <v>4</v>
      </c>
      <c r="E8" s="20">
        <v>5</v>
      </c>
      <c r="F8" s="20" t="s">
        <v>26</v>
      </c>
    </row>
    <row r="9" spans="1:8" s="1" customFormat="1" ht="16.5" customHeight="1">
      <c r="A9" s="9">
        <v>10000000</v>
      </c>
      <c r="B9" s="3" t="s">
        <v>4</v>
      </c>
      <c r="C9" s="17">
        <f>SUM(C10,)</f>
        <v>16351.099999999999</v>
      </c>
      <c r="D9" s="17">
        <f>SUM(D10,)</f>
        <v>0</v>
      </c>
      <c r="E9" s="17"/>
      <c r="F9" s="17">
        <f>SUM(C9:D9)</f>
        <v>16351.099999999999</v>
      </c>
      <c r="H9" s="28"/>
    </row>
    <row r="10" spans="1:8" s="1" customFormat="1" ht="37.5" customHeight="1">
      <c r="A10" s="10">
        <v>11000000</v>
      </c>
      <c r="B10" s="13" t="s">
        <v>5</v>
      </c>
      <c r="C10" s="16">
        <f>C11</f>
        <v>16351.099999999999</v>
      </c>
      <c r="D10" s="16"/>
      <c r="E10" s="16"/>
      <c r="F10" s="16">
        <f aca="true" t="shared" si="0" ref="F10:F33">SUM(C10:D10)</f>
        <v>16351.099999999999</v>
      </c>
      <c r="H10" s="28"/>
    </row>
    <row r="11" spans="1:8" s="1" customFormat="1" ht="18.75" customHeight="1">
      <c r="A11" s="10">
        <v>11010000</v>
      </c>
      <c r="B11" s="13" t="s">
        <v>18</v>
      </c>
      <c r="C11" s="16">
        <f>C12+C13+C14</f>
        <v>16351.099999999999</v>
      </c>
      <c r="D11" s="16"/>
      <c r="E11" s="16"/>
      <c r="F11" s="16">
        <f t="shared" si="0"/>
        <v>16351.099999999999</v>
      </c>
      <c r="H11" s="28"/>
    </row>
    <row r="12" spans="1:8" s="1" customFormat="1" ht="59.25" customHeight="1">
      <c r="A12" s="10">
        <v>11010100</v>
      </c>
      <c r="B12" s="13" t="s">
        <v>28</v>
      </c>
      <c r="C12" s="16">
        <v>15137.3</v>
      </c>
      <c r="D12" s="16"/>
      <c r="E12" s="16"/>
      <c r="F12" s="16">
        <f t="shared" si="0"/>
        <v>15137.3</v>
      </c>
      <c r="H12" s="28"/>
    </row>
    <row r="13" spans="1:8" s="1" customFormat="1" ht="94.5" customHeight="1">
      <c r="A13" s="10">
        <v>11010200</v>
      </c>
      <c r="B13" s="13" t="s">
        <v>29</v>
      </c>
      <c r="C13" s="16">
        <v>217.8</v>
      </c>
      <c r="D13" s="16"/>
      <c r="E13" s="16"/>
      <c r="F13" s="16">
        <f t="shared" si="0"/>
        <v>217.8</v>
      </c>
      <c r="H13" s="28"/>
    </row>
    <row r="14" spans="1:8" s="1" customFormat="1" ht="57" customHeight="1">
      <c r="A14" s="15" t="s">
        <v>30</v>
      </c>
      <c r="B14" s="13" t="s">
        <v>31</v>
      </c>
      <c r="C14" s="16">
        <v>996</v>
      </c>
      <c r="D14" s="16"/>
      <c r="E14" s="16"/>
      <c r="F14" s="16">
        <f>SUM(C14:D14)</f>
        <v>996</v>
      </c>
      <c r="H14" s="28"/>
    </row>
    <row r="15" spans="1:8" s="1" customFormat="1" ht="21" customHeight="1">
      <c r="A15" s="9">
        <v>20000000</v>
      </c>
      <c r="B15" s="4" t="s">
        <v>6</v>
      </c>
      <c r="C15" s="17">
        <f>SUM(C16+C19)</f>
        <v>26.156000000000002</v>
      </c>
      <c r="D15" s="17">
        <f>D22</f>
        <v>591.3</v>
      </c>
      <c r="E15" s="17"/>
      <c r="F15" s="17">
        <f t="shared" si="0"/>
        <v>617.4559999999999</v>
      </c>
      <c r="H15" s="28"/>
    </row>
    <row r="16" spans="1:8" s="1" customFormat="1" ht="41.25" customHeight="1">
      <c r="A16" s="10">
        <v>22000000</v>
      </c>
      <c r="B16" s="2" t="s">
        <v>19</v>
      </c>
      <c r="C16" s="16">
        <f>SUM(C17)</f>
        <v>24.129</v>
      </c>
      <c r="D16" s="16"/>
      <c r="E16" s="16"/>
      <c r="F16" s="16">
        <f t="shared" si="0"/>
        <v>24.129</v>
      </c>
      <c r="H16" s="28"/>
    </row>
    <row r="17" spans="1:8" s="1" customFormat="1" ht="53.25" customHeight="1">
      <c r="A17" s="10">
        <v>22080000</v>
      </c>
      <c r="B17" s="2" t="s">
        <v>20</v>
      </c>
      <c r="C17" s="16">
        <f>C18</f>
        <v>24.129</v>
      </c>
      <c r="D17" s="16"/>
      <c r="E17" s="16"/>
      <c r="F17" s="16">
        <f t="shared" si="0"/>
        <v>24.129</v>
      </c>
      <c r="H17" s="28"/>
    </row>
    <row r="18" spans="1:8" s="1" customFormat="1" ht="54" customHeight="1">
      <c r="A18" s="10">
        <v>22080400</v>
      </c>
      <c r="B18" s="2" t="s">
        <v>21</v>
      </c>
      <c r="C18" s="16">
        <v>24.129</v>
      </c>
      <c r="D18" s="16"/>
      <c r="E18" s="16"/>
      <c r="F18" s="16">
        <f t="shared" si="0"/>
        <v>24.129</v>
      </c>
      <c r="H18" s="28"/>
    </row>
    <row r="19" spans="1:8" s="1" customFormat="1" ht="18.75" customHeight="1">
      <c r="A19" s="10">
        <v>24000000</v>
      </c>
      <c r="B19" s="2" t="s">
        <v>7</v>
      </c>
      <c r="C19" s="16">
        <f>C20</f>
        <v>2.027</v>
      </c>
      <c r="D19" s="16"/>
      <c r="E19" s="16"/>
      <c r="F19" s="16">
        <f t="shared" si="0"/>
        <v>2.027</v>
      </c>
      <c r="H19" s="28"/>
    </row>
    <row r="20" spans="1:8" s="1" customFormat="1" ht="19.5" customHeight="1">
      <c r="A20" s="10">
        <v>24060000</v>
      </c>
      <c r="B20" s="2" t="s">
        <v>17</v>
      </c>
      <c r="C20" s="16">
        <f>C21</f>
        <v>2.027</v>
      </c>
      <c r="D20" s="16"/>
      <c r="E20" s="16"/>
      <c r="F20" s="16">
        <f t="shared" si="0"/>
        <v>2.027</v>
      </c>
      <c r="H20" s="28"/>
    </row>
    <row r="21" spans="1:8" s="1" customFormat="1" ht="19.5" customHeight="1">
      <c r="A21" s="10">
        <v>24060300</v>
      </c>
      <c r="B21" s="2" t="s">
        <v>17</v>
      </c>
      <c r="C21" s="16">
        <v>2.027</v>
      </c>
      <c r="D21" s="16"/>
      <c r="E21" s="16"/>
      <c r="F21" s="16">
        <f t="shared" si="0"/>
        <v>2.027</v>
      </c>
      <c r="H21" s="28"/>
    </row>
    <row r="22" spans="1:8" s="1" customFormat="1" ht="18" customHeight="1">
      <c r="A22" s="10">
        <v>25000000</v>
      </c>
      <c r="B22" s="2" t="s">
        <v>8</v>
      </c>
      <c r="C22" s="16"/>
      <c r="D22" s="16">
        <v>591.3</v>
      </c>
      <c r="E22" s="16"/>
      <c r="F22" s="16">
        <f t="shared" si="0"/>
        <v>591.3</v>
      </c>
      <c r="H22" s="28"/>
    </row>
    <row r="23" spans="1:8" s="1" customFormat="1" ht="24" customHeight="1">
      <c r="A23" s="10"/>
      <c r="B23" s="38" t="s">
        <v>49</v>
      </c>
      <c r="C23" s="17">
        <f>C9+C15</f>
        <v>16377.256</v>
      </c>
      <c r="D23" s="17">
        <f>D9+D15</f>
        <v>591.3</v>
      </c>
      <c r="E23" s="17">
        <f>E9+E15</f>
        <v>0</v>
      </c>
      <c r="F23" s="17">
        <f>F9+F15</f>
        <v>16968.555999999997</v>
      </c>
      <c r="H23" s="28"/>
    </row>
    <row r="24" spans="1:8" s="1" customFormat="1" ht="24" customHeight="1">
      <c r="A24" s="9">
        <v>40000000</v>
      </c>
      <c r="B24" s="4" t="s">
        <v>9</v>
      </c>
      <c r="C24" s="17">
        <f>SUM(C25)</f>
        <v>120523.66721</v>
      </c>
      <c r="D24" s="17">
        <f>SUM(D25)</f>
        <v>1697.362</v>
      </c>
      <c r="E24" s="17">
        <f>SUM(E25)</f>
        <v>217</v>
      </c>
      <c r="F24" s="17">
        <f t="shared" si="0"/>
        <v>122221.02921</v>
      </c>
      <c r="H24" s="28"/>
    </row>
    <row r="25" spans="1:8" s="1" customFormat="1" ht="21" customHeight="1">
      <c r="A25" s="10">
        <v>41000000</v>
      </c>
      <c r="B25" s="2" t="s">
        <v>10</v>
      </c>
      <c r="C25" s="16">
        <f>C26+C29</f>
        <v>120523.66721</v>
      </c>
      <c r="D25" s="16">
        <f>D26+D29</f>
        <v>1697.362</v>
      </c>
      <c r="E25" s="16">
        <f>E26+E29</f>
        <v>217</v>
      </c>
      <c r="F25" s="16">
        <f>F26+F29</f>
        <v>122221.02921000001</v>
      </c>
      <c r="H25" s="28"/>
    </row>
    <row r="26" spans="1:8" s="1" customFormat="1" ht="31.5" customHeight="1">
      <c r="A26" s="9">
        <v>41020000</v>
      </c>
      <c r="B26" s="3" t="s">
        <v>14</v>
      </c>
      <c r="C26" s="17">
        <f>C27+C28</f>
        <v>65596.3</v>
      </c>
      <c r="D26" s="29">
        <f>D27+D28</f>
        <v>0</v>
      </c>
      <c r="E26" s="29">
        <f>E27+E28</f>
        <v>0</v>
      </c>
      <c r="F26" s="17">
        <f>C26+D26</f>
        <v>65596.3</v>
      </c>
      <c r="H26" s="28"/>
    </row>
    <row r="27" spans="1:8" s="1" customFormat="1" ht="37.5">
      <c r="A27" s="10">
        <v>41020100</v>
      </c>
      <c r="B27" s="2" t="s">
        <v>22</v>
      </c>
      <c r="C27" s="16">
        <v>64324.2</v>
      </c>
      <c r="D27" s="16"/>
      <c r="E27" s="16"/>
      <c r="F27" s="16">
        <f t="shared" si="0"/>
        <v>64324.2</v>
      </c>
      <c r="H27" s="28"/>
    </row>
    <row r="28" spans="1:8" s="1" customFormat="1" ht="62.25" customHeight="1">
      <c r="A28" s="10">
        <v>41020600</v>
      </c>
      <c r="B28" s="2" t="s">
        <v>23</v>
      </c>
      <c r="C28" s="16">
        <v>1272.1</v>
      </c>
      <c r="D28" s="16"/>
      <c r="E28" s="16"/>
      <c r="F28" s="16">
        <f t="shared" si="0"/>
        <v>1272.1</v>
      </c>
      <c r="H28" s="28"/>
    </row>
    <row r="29" spans="1:8" s="1" customFormat="1" ht="27.75" customHeight="1">
      <c r="A29" s="9">
        <v>41030000</v>
      </c>
      <c r="B29" s="3" t="s">
        <v>15</v>
      </c>
      <c r="C29" s="17">
        <f>C30+C31+C32+C33+C35+C43+C52+C63</f>
        <v>54927.36721</v>
      </c>
      <c r="D29" s="17">
        <f>D34+D35</f>
        <v>1697.362</v>
      </c>
      <c r="E29" s="17">
        <f>E34+E35</f>
        <v>217</v>
      </c>
      <c r="F29" s="17">
        <f>SUM(C29+D29)</f>
        <v>56624.72921</v>
      </c>
      <c r="H29" s="28"/>
    </row>
    <row r="30" spans="1:8" s="1" customFormat="1" ht="77.25" customHeight="1">
      <c r="A30" s="10">
        <v>41030600</v>
      </c>
      <c r="B30" s="2" t="s">
        <v>35</v>
      </c>
      <c r="C30" s="16">
        <v>48588.7</v>
      </c>
      <c r="D30" s="16"/>
      <c r="E30" s="22"/>
      <c r="F30" s="16">
        <f t="shared" si="0"/>
        <v>48588.7</v>
      </c>
      <c r="H30" s="28"/>
    </row>
    <row r="31" spans="1:8" s="1" customFormat="1" ht="138" customHeight="1">
      <c r="A31" s="10">
        <v>41030800</v>
      </c>
      <c r="B31" s="2" t="s">
        <v>32</v>
      </c>
      <c r="C31" s="16">
        <v>3387.9</v>
      </c>
      <c r="D31" s="30">
        <v>0</v>
      </c>
      <c r="E31" s="23" t="s">
        <v>13</v>
      </c>
      <c r="F31" s="16">
        <f t="shared" si="0"/>
        <v>3387.9</v>
      </c>
      <c r="H31" s="28"/>
    </row>
    <row r="32" spans="1:8" s="1" customFormat="1" ht="289.5" customHeight="1">
      <c r="A32" s="10">
        <v>41030900</v>
      </c>
      <c r="B32" s="2" t="s">
        <v>27</v>
      </c>
      <c r="C32" s="16">
        <v>328.8</v>
      </c>
      <c r="D32" s="16"/>
      <c r="E32" s="16"/>
      <c r="F32" s="16">
        <f t="shared" si="0"/>
        <v>328.8</v>
      </c>
      <c r="H32" s="28"/>
    </row>
    <row r="33" spans="1:8" s="1" customFormat="1" ht="84.75" customHeight="1">
      <c r="A33" s="10">
        <v>41031000</v>
      </c>
      <c r="B33" s="2" t="s">
        <v>33</v>
      </c>
      <c r="C33" s="16">
        <v>527.7</v>
      </c>
      <c r="D33" s="16"/>
      <c r="E33" s="16"/>
      <c r="F33" s="16">
        <f t="shared" si="0"/>
        <v>527.7</v>
      </c>
      <c r="H33" s="28"/>
    </row>
    <row r="34" spans="1:8" s="1" customFormat="1" ht="79.5" customHeight="1">
      <c r="A34" s="11" t="s">
        <v>24</v>
      </c>
      <c r="B34" s="2" t="s">
        <v>34</v>
      </c>
      <c r="C34" s="16" t="s">
        <v>13</v>
      </c>
      <c r="D34" s="16">
        <v>940.4</v>
      </c>
      <c r="E34" s="16"/>
      <c r="F34" s="16">
        <f>SUM(C34:D34)</f>
        <v>940.4</v>
      </c>
      <c r="H34" s="28"/>
    </row>
    <row r="35" spans="1:8" s="1" customFormat="1" ht="23.25" customHeight="1">
      <c r="A35" s="36">
        <v>41035000</v>
      </c>
      <c r="B35" s="32" t="s">
        <v>37</v>
      </c>
      <c r="C35" s="16">
        <f>C38+C37+C39+C40+C41</f>
        <v>125</v>
      </c>
      <c r="D35" s="16">
        <f>D38+D37+D39+D40+D41+D42</f>
        <v>756.962</v>
      </c>
      <c r="E35" s="16">
        <f>E38+E37+E39+E40+E41</f>
        <v>217</v>
      </c>
      <c r="F35" s="16">
        <f>C35+D35</f>
        <v>881.962</v>
      </c>
      <c r="H35" s="28"/>
    </row>
    <row r="36" spans="1:8" s="1" customFormat="1" ht="28.5" customHeight="1">
      <c r="A36" s="36"/>
      <c r="B36" s="32" t="s">
        <v>38</v>
      </c>
      <c r="C36" s="16"/>
      <c r="D36" s="16"/>
      <c r="E36" s="16"/>
      <c r="F36" s="16"/>
      <c r="H36" s="28"/>
    </row>
    <row r="37" spans="1:8" s="1" customFormat="1" ht="84" customHeight="1">
      <c r="A37" s="36"/>
      <c r="B37" s="32" t="s">
        <v>39</v>
      </c>
      <c r="C37"/>
      <c r="D37" s="16">
        <v>396.9</v>
      </c>
      <c r="E37" s="16"/>
      <c r="F37" s="16">
        <f>C37+D37</f>
        <v>396.9</v>
      </c>
      <c r="H37" s="28"/>
    </row>
    <row r="38" spans="1:8" s="1" customFormat="1" ht="81" customHeight="1">
      <c r="A38" s="36"/>
      <c r="B38" s="32" t="s">
        <v>52</v>
      </c>
      <c r="C38" s="16">
        <v>120</v>
      </c>
      <c r="D38" s="16"/>
      <c r="E38" s="16"/>
      <c r="F38" s="16">
        <f>C38+D38</f>
        <v>120</v>
      </c>
      <c r="H38" s="28"/>
    </row>
    <row r="39" spans="1:8" s="1" customFormat="1" ht="81" customHeight="1">
      <c r="A39" s="36"/>
      <c r="B39" s="32" t="s">
        <v>64</v>
      </c>
      <c r="C39" s="16">
        <v>5</v>
      </c>
      <c r="D39" s="16"/>
      <c r="E39" s="16"/>
      <c r="F39" s="16">
        <f>C39+D39</f>
        <v>5</v>
      </c>
      <c r="H39" s="28"/>
    </row>
    <row r="40" spans="1:8" s="1" customFormat="1" ht="81" customHeight="1">
      <c r="A40" s="36"/>
      <c r="B40" s="32" t="s">
        <v>65</v>
      </c>
      <c r="C40" s="16"/>
      <c r="D40" s="16">
        <v>103.962</v>
      </c>
      <c r="E40" s="16"/>
      <c r="F40" s="16">
        <f>C40+D40</f>
        <v>103.962</v>
      </c>
      <c r="H40" s="28"/>
    </row>
    <row r="41" spans="1:8" s="1" customFormat="1" ht="81" customHeight="1">
      <c r="A41" s="36"/>
      <c r="B41" s="35" t="s">
        <v>59</v>
      </c>
      <c r="C41" s="16"/>
      <c r="D41" s="16">
        <v>217</v>
      </c>
      <c r="E41" s="16">
        <v>217</v>
      </c>
      <c r="F41" s="16">
        <f>C41+D41</f>
        <v>217</v>
      </c>
      <c r="H41" s="28"/>
    </row>
    <row r="42" spans="1:8" s="1" customFormat="1" ht="81" customHeight="1">
      <c r="A42" s="36"/>
      <c r="B42" s="32" t="s">
        <v>67</v>
      </c>
      <c r="C42" s="16"/>
      <c r="D42" s="16">
        <v>39.1</v>
      </c>
      <c r="E42" s="16"/>
      <c r="F42" s="16">
        <f>C42+D42</f>
        <v>39.1</v>
      </c>
      <c r="H42" s="28"/>
    </row>
    <row r="43" spans="1:8" s="1" customFormat="1" ht="60" customHeight="1">
      <c r="A43" s="36">
        <v>41035200</v>
      </c>
      <c r="B43" s="33" t="s">
        <v>40</v>
      </c>
      <c r="C43" s="16">
        <f>C45+C46+C47+C48+C49+C50</f>
        <v>1377.7032100000001</v>
      </c>
      <c r="D43" s="16"/>
      <c r="E43" s="16"/>
      <c r="F43" s="16">
        <f>F45+F46+F47+F48+F49+F50</f>
        <v>1377.7032100000001</v>
      </c>
      <c r="H43" s="28"/>
    </row>
    <row r="44" spans="1:8" s="1" customFormat="1" ht="27.75" customHeight="1">
      <c r="A44" s="31"/>
      <c r="B44" s="33" t="s">
        <v>38</v>
      </c>
      <c r="C44" s="16"/>
      <c r="D44" s="16"/>
      <c r="E44" s="16"/>
      <c r="F44" s="16"/>
      <c r="H44" s="28"/>
    </row>
    <row r="45" spans="1:8" s="1" customFormat="1" ht="66" customHeight="1">
      <c r="A45" s="31"/>
      <c r="B45" s="31" t="s">
        <v>47</v>
      </c>
      <c r="C45" s="16">
        <f>260.7+40</f>
        <v>300.7</v>
      </c>
      <c r="D45" s="16"/>
      <c r="E45" s="16"/>
      <c r="F45" s="42">
        <f>C45+D45</f>
        <v>300.7</v>
      </c>
      <c r="H45" s="28"/>
    </row>
    <row r="46" spans="1:8" s="1" customFormat="1" ht="98.25" customHeight="1">
      <c r="A46" s="31"/>
      <c r="B46" s="31" t="s">
        <v>41</v>
      </c>
      <c r="C46" s="16">
        <v>9</v>
      </c>
      <c r="D46" s="16"/>
      <c r="E46" s="16"/>
      <c r="F46" s="42">
        <f>C46+D46</f>
        <v>9</v>
      </c>
      <c r="H46" s="28"/>
    </row>
    <row r="47" spans="1:8" s="1" customFormat="1" ht="64.5" customHeight="1">
      <c r="A47" s="31"/>
      <c r="B47" s="31" t="s">
        <v>53</v>
      </c>
      <c r="C47" s="16">
        <v>18</v>
      </c>
      <c r="D47" s="16"/>
      <c r="E47" s="16"/>
      <c r="F47" s="42">
        <f aca="true" t="shared" si="1" ref="F47:F63">C47+D47</f>
        <v>18</v>
      </c>
      <c r="H47" s="28"/>
    </row>
    <row r="48" spans="1:8" s="1" customFormat="1" ht="64.5" customHeight="1">
      <c r="A48" s="31"/>
      <c r="B48" s="31" t="s">
        <v>54</v>
      </c>
      <c r="C48" s="16">
        <v>538.6</v>
      </c>
      <c r="D48" s="16"/>
      <c r="E48" s="16"/>
      <c r="F48" s="42">
        <f t="shared" si="1"/>
        <v>538.6</v>
      </c>
      <c r="H48" s="28"/>
    </row>
    <row r="49" spans="1:8" s="1" customFormat="1" ht="47.25" customHeight="1">
      <c r="A49" s="31"/>
      <c r="B49" s="31" t="s">
        <v>55</v>
      </c>
      <c r="C49" s="16">
        <f>476.3-22.29679</f>
        <v>454.00321</v>
      </c>
      <c r="D49" s="16"/>
      <c r="E49" s="16"/>
      <c r="F49" s="42">
        <f t="shared" si="1"/>
        <v>454.00321</v>
      </c>
      <c r="H49" s="28"/>
    </row>
    <row r="50" spans="1:8" s="1" customFormat="1" ht="61.5" customHeight="1">
      <c r="A50" s="31"/>
      <c r="B50" s="32" t="s">
        <v>56</v>
      </c>
      <c r="C50" s="16">
        <v>57.4</v>
      </c>
      <c r="D50" s="17"/>
      <c r="E50" s="17"/>
      <c r="F50" s="42">
        <f t="shared" si="1"/>
        <v>57.4</v>
      </c>
      <c r="H50" s="28"/>
    </row>
    <row r="51" spans="1:8" s="1" customFormat="1" ht="63" customHeight="1">
      <c r="A51" s="31"/>
      <c r="B51" s="31" t="s">
        <v>42</v>
      </c>
      <c r="C51" s="24"/>
      <c r="D51" s="24"/>
      <c r="E51" s="24"/>
      <c r="F51" s="42">
        <f t="shared" si="1"/>
        <v>0</v>
      </c>
      <c r="H51" s="28"/>
    </row>
    <row r="52" spans="1:8" s="1" customFormat="1" ht="70.5" customHeight="1">
      <c r="A52" s="31">
        <v>41035600</v>
      </c>
      <c r="B52" s="46" t="s">
        <v>43</v>
      </c>
      <c r="C52" s="24">
        <f>C56+C57</f>
        <v>253.364</v>
      </c>
      <c r="D52" s="24"/>
      <c r="E52" s="24"/>
      <c r="F52" s="42">
        <f t="shared" si="1"/>
        <v>253.364</v>
      </c>
      <c r="H52" s="28"/>
    </row>
    <row r="53" spans="1:8" s="1" customFormat="1" ht="3.75" customHeight="1">
      <c r="A53" s="34"/>
      <c r="B53" s="34"/>
      <c r="C53" s="6"/>
      <c r="D53" s="6"/>
      <c r="E53" s="6"/>
      <c r="F53" s="42">
        <f t="shared" si="1"/>
        <v>0</v>
      </c>
      <c r="H53" s="28"/>
    </row>
    <row r="54" spans="1:8" s="1" customFormat="1" ht="15" customHeight="1" hidden="1">
      <c r="A54" s="31"/>
      <c r="B54" s="35"/>
      <c r="C54" s="6"/>
      <c r="D54" s="6"/>
      <c r="E54" s="6"/>
      <c r="F54" s="42">
        <f t="shared" si="1"/>
        <v>0</v>
      </c>
      <c r="H54" s="28"/>
    </row>
    <row r="55" spans="1:8" s="1" customFormat="1" ht="19.5" customHeight="1">
      <c r="A55" s="31"/>
      <c r="B55" s="35" t="s">
        <v>38</v>
      </c>
      <c r="C55" s="25"/>
      <c r="D55" s="25"/>
      <c r="E55" s="7"/>
      <c r="F55" s="42">
        <f t="shared" si="1"/>
        <v>0</v>
      </c>
      <c r="H55" s="28"/>
    </row>
    <row r="56" spans="1:8" s="1" customFormat="1" ht="55.5" customHeight="1">
      <c r="A56" s="31"/>
      <c r="B56" s="35" t="s">
        <v>62</v>
      </c>
      <c r="C56" s="39">
        <f>152+10.9+8+21+20+1</f>
        <v>212.9</v>
      </c>
      <c r="D56" s="40"/>
      <c r="E56" s="41"/>
      <c r="F56" s="42">
        <f t="shared" si="1"/>
        <v>212.9</v>
      </c>
      <c r="H56" s="28"/>
    </row>
    <row r="57" spans="1:8" s="1" customFormat="1" ht="19.5" customHeight="1">
      <c r="A57" s="31"/>
      <c r="B57" s="35" t="s">
        <v>50</v>
      </c>
      <c r="C57" s="42">
        <f>C59+C60+C61+C62</f>
        <v>40.464</v>
      </c>
      <c r="D57" s="43"/>
      <c r="E57" s="44"/>
      <c r="F57" s="42">
        <f t="shared" si="1"/>
        <v>40.464</v>
      </c>
      <c r="H57" s="28"/>
    </row>
    <row r="58" spans="1:8" s="1" customFormat="1" ht="19.5" customHeight="1">
      <c r="A58" s="31"/>
      <c r="B58" s="35" t="s">
        <v>38</v>
      </c>
      <c r="C58" s="43"/>
      <c r="D58" s="43"/>
      <c r="E58" s="44"/>
      <c r="F58" s="42">
        <f t="shared" si="1"/>
        <v>0</v>
      </c>
      <c r="H58" s="28"/>
    </row>
    <row r="59" spans="1:8" s="1" customFormat="1" ht="112.5">
      <c r="A59" s="31"/>
      <c r="B59" s="31" t="s">
        <v>44</v>
      </c>
      <c r="C59" s="42">
        <v>25.2</v>
      </c>
      <c r="D59" s="43"/>
      <c r="E59" s="45" t="s">
        <v>13</v>
      </c>
      <c r="F59" s="42">
        <f>C59+D59</f>
        <v>25.2</v>
      </c>
      <c r="G59" s="6"/>
      <c r="H59" s="28"/>
    </row>
    <row r="60" spans="1:8" s="1" customFormat="1" ht="75">
      <c r="A60" s="31"/>
      <c r="B60" s="32" t="s">
        <v>57</v>
      </c>
      <c r="C60" s="42">
        <f>3.7-0.096</f>
        <v>3.604</v>
      </c>
      <c r="D60" s="47"/>
      <c r="E60" s="47"/>
      <c r="F60" s="42">
        <f>C60+D60</f>
        <v>3.604</v>
      </c>
      <c r="G60" s="6"/>
      <c r="H60" s="28"/>
    </row>
    <row r="61" spans="1:8" s="1" customFormat="1" ht="102.75" customHeight="1">
      <c r="A61" s="31"/>
      <c r="B61" s="32" t="s">
        <v>63</v>
      </c>
      <c r="C61" s="42">
        <f>8.8-1.1</f>
        <v>7.700000000000001</v>
      </c>
      <c r="D61" s="48"/>
      <c r="E61" s="48"/>
      <c r="F61" s="42">
        <f>C61+D61</f>
        <v>7.700000000000001</v>
      </c>
      <c r="G61" s="6"/>
      <c r="H61" s="28"/>
    </row>
    <row r="62" spans="1:8" s="1" customFormat="1" ht="75">
      <c r="A62" s="31"/>
      <c r="B62" s="31" t="s">
        <v>45</v>
      </c>
      <c r="C62" s="42">
        <f>5.28-1.32</f>
        <v>3.96</v>
      </c>
      <c r="D62" s="49"/>
      <c r="E62" s="49"/>
      <c r="F62" s="42">
        <f>C62+D62</f>
        <v>3.96</v>
      </c>
      <c r="G62" s="6"/>
      <c r="H62" s="28"/>
    </row>
    <row r="63" spans="1:8" s="1" customFormat="1" ht="146.25" customHeight="1">
      <c r="A63" s="31">
        <v>41035800</v>
      </c>
      <c r="B63" s="35" t="s">
        <v>46</v>
      </c>
      <c r="C63" s="42">
        <v>338.2</v>
      </c>
      <c r="D63" s="47"/>
      <c r="E63" s="47"/>
      <c r="F63" s="42">
        <f>C63+D63</f>
        <v>338.2</v>
      </c>
      <c r="G63" s="6"/>
      <c r="H63" s="28"/>
    </row>
    <row r="64" spans="1:8" s="1" customFormat="1" ht="18">
      <c r="A64" s="14"/>
      <c r="B64" s="7"/>
      <c r="C64" s="6"/>
      <c r="D64" s="6"/>
      <c r="E64" s="6"/>
      <c r="F64" s="6" t="s">
        <v>13</v>
      </c>
      <c r="G64" s="6"/>
      <c r="H64" s="28"/>
    </row>
    <row r="65" spans="1:8" s="1" customFormat="1" ht="18.75">
      <c r="A65" s="31"/>
      <c r="B65" s="37" t="s">
        <v>11</v>
      </c>
      <c r="C65" s="61">
        <f>C9+C15+C24</f>
        <v>136900.92321</v>
      </c>
      <c r="D65" s="50">
        <f>D15+D24</f>
        <v>2288.6620000000003</v>
      </c>
      <c r="E65" s="50">
        <f>E15+E24</f>
        <v>217</v>
      </c>
      <c r="F65" s="61">
        <f>F9+F15+F24</f>
        <v>139189.58521</v>
      </c>
      <c r="G65" s="6"/>
      <c r="H65" s="28"/>
    </row>
    <row r="66" spans="1:8" s="1" customFormat="1" ht="18">
      <c r="A66" s="14"/>
      <c r="B66" s="7"/>
      <c r="C66" s="6"/>
      <c r="D66" s="6"/>
      <c r="E66" s="6"/>
      <c r="F66" s="6"/>
      <c r="G66" s="6"/>
      <c r="H66" s="28"/>
    </row>
    <row r="67" spans="1:8" s="1" customFormat="1" ht="18">
      <c r="A67" s="14"/>
      <c r="B67" s="7"/>
      <c r="C67" s="6"/>
      <c r="D67" s="6"/>
      <c r="E67" s="6"/>
      <c r="F67" s="6"/>
      <c r="G67" s="6"/>
      <c r="H67" s="28"/>
    </row>
    <row r="68" spans="1:8" s="1" customFormat="1" ht="18.75">
      <c r="A68" s="5" t="s">
        <v>60</v>
      </c>
      <c r="B68" s="5"/>
      <c r="C68" s="5"/>
      <c r="D68" s="5" t="s">
        <v>61</v>
      </c>
      <c r="E68" s="5"/>
      <c r="F68" s="5"/>
      <c r="H68" s="28"/>
    </row>
    <row r="69" spans="1:6" ht="18.75">
      <c r="A69" s="5"/>
      <c r="B69" s="5"/>
      <c r="C69" s="5"/>
      <c r="D69" s="5"/>
      <c r="E69" s="5"/>
      <c r="F69" s="5"/>
    </row>
    <row r="70" spans="1:6" ht="18.75">
      <c r="A70" s="5"/>
      <c r="B70" s="5"/>
      <c r="C70" s="5"/>
      <c r="D70" s="5"/>
      <c r="E70" s="5"/>
      <c r="F70" s="5"/>
    </row>
    <row r="71" ht="18">
      <c r="C71" s="14"/>
    </row>
    <row r="72" ht="18">
      <c r="C72" s="14"/>
    </row>
  </sheetData>
  <sheetProtection/>
  <mergeCells count="10">
    <mergeCell ref="D6:E6"/>
    <mergeCell ref="A4:F4"/>
    <mergeCell ref="E1:F1"/>
    <mergeCell ref="E2:F2"/>
    <mergeCell ref="A6:A7"/>
    <mergeCell ref="B6:B7"/>
    <mergeCell ref="C6:C7"/>
    <mergeCell ref="F6:F7"/>
    <mergeCell ref="E5:F5"/>
    <mergeCell ref="E3:F3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56" r:id="rId1"/>
  <headerFooter alignWithMargins="0">
    <oddFooter>&amp;C&amp;P</oddFooter>
  </headerFooter>
  <rowBreaks count="2" manualBreakCount="2">
    <brk id="31" max="5" man="1"/>
    <brk id="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2013-05-14T16:10:13Z</cp:lastPrinted>
  <dcterms:created xsi:type="dcterms:W3CDTF">2002-10-23T13:00:01Z</dcterms:created>
  <dcterms:modified xsi:type="dcterms:W3CDTF">2013-07-12T14:28:26Z</dcterms:modified>
  <cp:category/>
  <cp:version/>
  <cp:contentType/>
  <cp:contentStatus/>
</cp:coreProperties>
</file>