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85" windowHeight="6540" activeTab="0"/>
  </bookViews>
  <sheets>
    <sheet name="9" sheetId="1" r:id="rId1"/>
  </sheets>
  <definedNames>
    <definedName name="_xlnm.Print_Area" localSheetId="0">'9'!$E$1:$Z$48</definedName>
  </definedNames>
  <calcPr fullCalcOnLoad="1"/>
</workbook>
</file>

<file path=xl/sharedStrings.xml><?xml version="1.0" encoding="utf-8"?>
<sst xmlns="http://schemas.openxmlformats.org/spreadsheetml/2006/main" count="83" uniqueCount="80">
  <si>
    <t>Назва</t>
  </si>
  <si>
    <t>2000 рік</t>
  </si>
  <si>
    <t>Прогнозні</t>
  </si>
  <si>
    <t>Відсоток</t>
  </si>
  <si>
    <t>NN</t>
  </si>
  <si>
    <t>адміністративно-</t>
  </si>
  <si>
    <t xml:space="preserve">  Фактичні </t>
  </si>
  <si>
    <t>показники</t>
  </si>
  <si>
    <t>територіальних</t>
  </si>
  <si>
    <t xml:space="preserve">  видатки,</t>
  </si>
  <si>
    <t>виконання</t>
  </si>
  <si>
    <t>ГФУ</t>
  </si>
  <si>
    <t>на рік,</t>
  </si>
  <si>
    <t>прогнозу</t>
  </si>
  <si>
    <t>на рік</t>
  </si>
  <si>
    <t>10.</t>
  </si>
  <si>
    <t>11.</t>
  </si>
  <si>
    <t>12.</t>
  </si>
  <si>
    <t>13.</t>
  </si>
  <si>
    <t>утворень</t>
  </si>
  <si>
    <t>п/п</t>
  </si>
  <si>
    <t>1.</t>
  </si>
  <si>
    <t>2.</t>
  </si>
  <si>
    <t>4.</t>
  </si>
  <si>
    <t>5.</t>
  </si>
  <si>
    <t>6.</t>
  </si>
  <si>
    <t>7.</t>
  </si>
  <si>
    <t>8.</t>
  </si>
  <si>
    <t>9.</t>
  </si>
  <si>
    <t>(міськсільрад)</t>
  </si>
  <si>
    <t>Добренська</t>
  </si>
  <si>
    <t>Єрмолівська</t>
  </si>
  <si>
    <t>Костичівська</t>
  </si>
  <si>
    <t>Лоцкинська</t>
  </si>
  <si>
    <t>Мар"ївська</t>
  </si>
  <si>
    <t>Новоіванівська</t>
  </si>
  <si>
    <t>Новопавлівська</t>
  </si>
  <si>
    <t>Привільненська</t>
  </si>
  <si>
    <t>Явкинська</t>
  </si>
  <si>
    <t>Новосергіївська</t>
  </si>
  <si>
    <t>Доброкриничанська</t>
  </si>
  <si>
    <t>Новоолександрівська</t>
  </si>
  <si>
    <t>Старогороженська</t>
  </si>
  <si>
    <t xml:space="preserve"> </t>
  </si>
  <si>
    <t>Інгульська</t>
  </si>
  <si>
    <t>Всього</t>
  </si>
  <si>
    <t xml:space="preserve">3. </t>
  </si>
  <si>
    <t>до рішення районної ради</t>
  </si>
  <si>
    <t>райдержадміністрації</t>
  </si>
  <si>
    <t>Кашперо-Миколаївська</t>
  </si>
  <si>
    <t xml:space="preserve">Ленінська </t>
  </si>
  <si>
    <t>Начальник фінансового управління                                                                                          С.В. Євдощенко</t>
  </si>
  <si>
    <t>Програма відпочинку та оздоровлення дітей Баштанського району на 2009- 2013 роки</t>
  </si>
  <si>
    <t>Районна програма профілактики правопорушень, рецетивної злочинності та злочинів, вчинених неповнолітніми     на 2011-2015 роки</t>
  </si>
  <si>
    <t>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</t>
  </si>
  <si>
    <t>Христофорівська</t>
  </si>
  <si>
    <t>Субвенція на проведення видатків місцевих бюджетів, що не враховуються при визначенні обсягу міжбюджетних транфертів, всього</t>
  </si>
  <si>
    <t>в тому числі на фінансування районних програм</t>
  </si>
  <si>
    <t>Пісківська</t>
  </si>
  <si>
    <t>14.</t>
  </si>
  <si>
    <t>15.</t>
  </si>
  <si>
    <t>Плющівська</t>
  </si>
  <si>
    <t>16.</t>
  </si>
  <si>
    <t>17.</t>
  </si>
  <si>
    <t>18.</t>
  </si>
  <si>
    <t>19.</t>
  </si>
  <si>
    <t>20.</t>
  </si>
  <si>
    <t>Баштанська</t>
  </si>
  <si>
    <t>С.В.Євдощенко</t>
  </si>
  <si>
    <t>тис.грн.</t>
  </si>
  <si>
    <t>Районна програма збереження архівних      фондів на  2012-2016р.р.</t>
  </si>
  <si>
    <t>Додаток 5</t>
  </si>
  <si>
    <t>Районна комплексна програма "Здоров"я нації"</t>
  </si>
  <si>
    <t>Районна  програма "Шкільний автобус"</t>
  </si>
  <si>
    <t>Субвенція на проведення видатків місцевих бюджетів, що враховуються при визначенні обсягу міжбюджетних транфертів, всього</t>
  </si>
  <si>
    <t xml:space="preserve">в тому числі </t>
  </si>
  <si>
    <t>Разом</t>
  </si>
  <si>
    <t xml:space="preserve"> Уточнений обсяг надходжень міжбюджетних трансфертів з міського, сільських бюджетів та напрями їх спрямування у 2013 році  </t>
  </si>
  <si>
    <t>субвенція з міського, сільських бюджетів на підвіз дітей дошкільного віку до дитячих дошкільних закладів</t>
  </si>
  <si>
    <t>04.10.2013 № 5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</si>
</sst>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"/>
    <numFmt numFmtId="175" formatCode="0.00000"/>
    <numFmt numFmtId="176" formatCode="d\ mmmm\,\ yyyy"/>
    <numFmt numFmtId="177" formatCode="0.00_)"/>
    <numFmt numFmtId="178" formatCode="#,##0\ &quot;к.&quot;;\-#,##0\ &quot;к.&quot;"/>
    <numFmt numFmtId="179" formatCode="#,##0\ &quot;к.&quot;;[Red]\-#,##0\ &quot;к.&quot;"/>
    <numFmt numFmtId="180" formatCode="#,##0.00\ &quot;к.&quot;;\-#,##0.00\ &quot;к.&quot;"/>
    <numFmt numFmtId="181" formatCode="#,##0.00\ &quot;к.&quot;;[Red]\-#,##0.00\ &quot;к.&quot;"/>
    <numFmt numFmtId="182" formatCode="_-* #,##0\ &quot;к.&quot;_-;\-* #,##0\ &quot;к.&quot;_-;_-* &quot;-&quot;\ &quot;к.&quot;_-;_-@_-"/>
    <numFmt numFmtId="183" formatCode="_-* #,##0\ _к_._-;\-* #,##0\ _к_._-;_-* &quot;-&quot;\ _к_._-;_-@_-"/>
    <numFmt numFmtId="184" formatCode="_-* #,##0.00\ &quot;к.&quot;_-;\-* #,##0.00\ &quot;к.&quot;_-;_-* &quot;-&quot;??\ &quot;к.&quot;_-;_-@_-"/>
    <numFmt numFmtId="185" formatCode="_-* #,##0.00\ _к_._-;\-* #,##0.00\ _к_._-;_-* &quot;-&quot;??\ _к_._-;_-@_-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0.0%"/>
    <numFmt numFmtId="195" formatCode="dd\.mm\.yyyy"/>
    <numFmt numFmtId="196" formatCode="#,##0.0"/>
    <numFmt numFmtId="197" formatCode="0_)"/>
  </numFmts>
  <fonts count="51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sz val="14"/>
      <color indexed="8"/>
      <name val="Times New Roman Cyr"/>
      <family val="1"/>
    </font>
    <font>
      <b/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0" xfId="33" applyFont="1" applyBorder="1" applyAlignment="1">
      <alignment horizontal="center"/>
      <protection/>
    </xf>
    <xf numFmtId="0" fontId="7" fillId="0" borderId="0" xfId="33" applyFont="1" applyBorder="1">
      <alignment/>
      <protection/>
    </xf>
    <xf numFmtId="177" fontId="8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>
      <alignment/>
    </xf>
    <xf numFmtId="0" fontId="7" fillId="0" borderId="0" xfId="33" applyFont="1" applyBorder="1" applyAlignment="1">
      <alignment wrapText="1"/>
      <protection/>
    </xf>
    <xf numFmtId="172" fontId="9" fillId="0" borderId="0" xfId="0" applyNumberFormat="1" applyFont="1" applyAlignment="1">
      <alignment horizontal="right"/>
    </xf>
    <xf numFmtId="172" fontId="9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177" fontId="14" fillId="0" borderId="12" xfId="0" applyNumberFormat="1" applyFont="1" applyBorder="1" applyAlignment="1" applyProtection="1">
      <alignment horizontal="center"/>
      <protection locked="0"/>
    </xf>
    <xf numFmtId="0" fontId="12" fillId="0" borderId="14" xfId="0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177" fontId="14" fillId="0" borderId="16" xfId="0" applyNumberFormat="1" applyFont="1" applyBorder="1" applyAlignment="1" applyProtection="1">
      <alignment horizontal="center"/>
      <protection locked="0"/>
    </xf>
    <xf numFmtId="177" fontId="14" fillId="0" borderId="13" xfId="0" applyNumberFormat="1" applyFont="1" applyBorder="1" applyAlignment="1" applyProtection="1">
      <alignment horizontal="center"/>
      <protection locked="0"/>
    </xf>
    <xf numFmtId="0" fontId="12" fillId="0" borderId="17" xfId="0" applyFont="1" applyBorder="1" applyAlignment="1">
      <alignment horizontal="center"/>
    </xf>
    <xf numFmtId="177" fontId="14" fillId="0" borderId="15" xfId="0" applyNumberFormat="1" applyFont="1" applyBorder="1" applyAlignment="1" applyProtection="1">
      <alignment horizontal="center"/>
      <protection locked="0"/>
    </xf>
    <xf numFmtId="177" fontId="14" fillId="0" borderId="14" xfId="0" applyNumberFormat="1" applyFont="1" applyBorder="1" applyAlignment="1" applyProtection="1">
      <alignment horizontal="center"/>
      <protection locked="0"/>
    </xf>
    <xf numFmtId="177" fontId="14" fillId="0" borderId="17" xfId="0" applyNumberFormat="1" applyFont="1" applyBorder="1" applyAlignment="1" applyProtection="1">
      <alignment horizontal="center"/>
      <protection locked="0"/>
    </xf>
    <xf numFmtId="0" fontId="12" fillId="0" borderId="15" xfId="0" applyFont="1" applyBorder="1" applyAlignment="1">
      <alignment horizontal="center"/>
    </xf>
    <xf numFmtId="177" fontId="14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177" fontId="14" fillId="0" borderId="20" xfId="0" applyNumberFormat="1" applyFont="1" applyBorder="1" applyAlignment="1" applyProtection="1">
      <alignment horizontal="center"/>
      <protection locked="0"/>
    </xf>
    <xf numFmtId="0" fontId="12" fillId="0" borderId="20" xfId="0" applyFont="1" applyBorder="1" applyAlignment="1">
      <alignment horizontal="center"/>
    </xf>
    <xf numFmtId="0" fontId="12" fillId="0" borderId="0" xfId="0" applyFont="1" applyAlignment="1">
      <alignment/>
    </xf>
    <xf numFmtId="174" fontId="10" fillId="0" borderId="0" xfId="0" applyNumberFormat="1" applyFont="1" applyBorder="1" applyAlignment="1">
      <alignment horizontal="right"/>
    </xf>
    <xf numFmtId="174" fontId="11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174" fontId="2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174" fontId="11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14" xfId="0" applyFont="1" applyBorder="1" applyAlignment="1">
      <alignment horizontal="center" textRotation="90" wrapText="1"/>
    </xf>
    <xf numFmtId="0" fontId="16" fillId="0" borderId="17" xfId="0" applyFont="1" applyBorder="1" applyAlignment="1">
      <alignment horizontal="center" textRotation="90" wrapText="1"/>
    </xf>
    <xf numFmtId="0" fontId="16" fillId="0" borderId="18" xfId="0" applyFont="1" applyBorder="1" applyAlignment="1">
      <alignment horizontal="center" textRotation="90" wrapText="1"/>
    </xf>
    <xf numFmtId="0" fontId="16" fillId="0" borderId="21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77" fontId="14" fillId="0" borderId="12" xfId="0" applyNumberFormat="1" applyFont="1" applyBorder="1" applyAlignment="1" applyProtection="1">
      <alignment horizontal="center" vertical="center" wrapText="1"/>
      <protection locked="0"/>
    </xf>
    <xf numFmtId="177" fontId="14" fillId="0" borderId="14" xfId="0" applyNumberFormat="1" applyFont="1" applyBorder="1" applyAlignment="1" applyProtection="1">
      <alignment horizontal="center" vertical="center" wrapText="1"/>
      <protection locked="0"/>
    </xf>
    <xf numFmtId="177" fontId="14" fillId="0" borderId="15" xfId="0" applyNumberFormat="1" applyFont="1" applyBorder="1" applyAlignment="1" applyProtection="1">
      <alignment horizontal="center" vertical="center" wrapText="1"/>
      <protection locked="0"/>
    </xf>
    <xf numFmtId="177" fontId="14" fillId="0" borderId="19" xfId="0" applyNumberFormat="1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24" xfId="0" applyFont="1" applyBorder="1" applyAlignment="1">
      <alignment/>
    </xf>
    <xf numFmtId="0" fontId="12" fillId="0" borderId="22" xfId="0" applyFont="1" applyBorder="1" applyAlignment="1">
      <alignment/>
    </xf>
    <xf numFmtId="0" fontId="16" fillId="0" borderId="13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3" xfId="0" applyFont="1" applyBorder="1" applyAlignment="1">
      <alignment horizontal="center" textRotation="90" wrapText="1"/>
    </xf>
    <xf numFmtId="0" fontId="16" fillId="0" borderId="15" xfId="0" applyFont="1" applyBorder="1" applyAlignment="1">
      <alignment horizontal="center" textRotation="90" wrapText="1"/>
    </xf>
    <xf numFmtId="0" fontId="16" fillId="0" borderId="19" xfId="0" applyFont="1" applyBorder="1" applyAlignment="1">
      <alignment horizontal="center" textRotation="90" wrapText="1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AK48"/>
  <sheetViews>
    <sheetView tabSelected="1" view="pageBreakPreview" zoomScale="60" zoomScaleNormal="75" zoomScalePageLayoutView="0" workbookViewId="0" topLeftCell="F1">
      <selection activeCell="AK9" sqref="AK9"/>
    </sheetView>
  </sheetViews>
  <sheetFormatPr defaultColWidth="9.00390625" defaultRowHeight="12.75"/>
  <cols>
    <col min="1" max="4" width="9.125" style="1" customWidth="1"/>
    <col min="5" max="5" width="10.125" style="1" customWidth="1"/>
    <col min="6" max="6" width="39.25390625" style="1" customWidth="1"/>
    <col min="7" max="7" width="11.625" style="1" hidden="1" customWidth="1"/>
    <col min="8" max="8" width="10.75390625" style="1" hidden="1" customWidth="1"/>
    <col min="9" max="9" width="9.625" style="1" hidden="1" customWidth="1"/>
    <col min="10" max="10" width="11.125" style="1" hidden="1" customWidth="1"/>
    <col min="11" max="11" width="24.00390625" style="1" customWidth="1"/>
    <col min="12" max="12" width="8.875" style="1" customWidth="1"/>
    <col min="13" max="13" width="11.625" style="1" customWidth="1"/>
    <col min="14" max="14" width="15.375" style="1" customWidth="1"/>
    <col min="15" max="15" width="9.125" style="1" hidden="1" customWidth="1"/>
    <col min="16" max="16" width="9.125" style="1" customWidth="1"/>
    <col min="17" max="17" width="11.875" style="1" customWidth="1"/>
    <col min="18" max="18" width="9.125" style="1" customWidth="1"/>
    <col min="19" max="19" width="12.25390625" style="1" customWidth="1"/>
    <col min="20" max="20" width="18.00390625" style="1" customWidth="1"/>
    <col min="21" max="21" width="9.375" style="1" hidden="1" customWidth="1"/>
    <col min="22" max="22" width="0.2421875" style="1" customWidth="1"/>
    <col min="23" max="23" width="13.25390625" style="1" customWidth="1"/>
    <col min="24" max="24" width="18.625" style="1" customWidth="1"/>
    <col min="25" max="25" width="16.125" style="1" customWidth="1"/>
    <col min="26" max="26" width="15.875" style="1" customWidth="1"/>
    <col min="27" max="27" width="9.125" style="1" customWidth="1"/>
    <col min="28" max="28" width="4.375" style="1" customWidth="1"/>
    <col min="29" max="29" width="6.00390625" style="1" hidden="1" customWidth="1"/>
    <col min="30" max="36" width="9.125" style="1" hidden="1" customWidth="1"/>
    <col min="37" max="16384" width="9.125" style="1" customWidth="1"/>
  </cols>
  <sheetData>
    <row r="2" spans="16:24" ht="15.75">
      <c r="P2" s="36"/>
      <c r="S2" s="36"/>
      <c r="T2" s="36"/>
      <c r="U2" s="36"/>
      <c r="X2" s="36" t="s">
        <v>71</v>
      </c>
    </row>
    <row r="3" spans="5:24" ht="18.75">
      <c r="E3" s="2"/>
      <c r="F3" s="2"/>
      <c r="G3" s="2"/>
      <c r="H3" s="2"/>
      <c r="I3" s="2"/>
      <c r="J3" s="2"/>
      <c r="P3" s="36"/>
      <c r="S3" s="36"/>
      <c r="T3" s="36"/>
      <c r="U3" s="36"/>
      <c r="X3" s="36" t="s">
        <v>47</v>
      </c>
    </row>
    <row r="4" spans="5:24" ht="18.75">
      <c r="E4" s="2"/>
      <c r="F4" s="2"/>
      <c r="G4" s="2"/>
      <c r="H4" s="2"/>
      <c r="I4" s="2"/>
      <c r="J4" s="2"/>
      <c r="P4" s="36"/>
      <c r="S4" s="36"/>
      <c r="T4" s="36"/>
      <c r="U4" s="36"/>
      <c r="X4" s="36" t="s">
        <v>79</v>
      </c>
    </row>
    <row r="5" spans="5:10" ht="18.75">
      <c r="E5" s="2"/>
      <c r="F5" s="2"/>
      <c r="G5" s="2"/>
      <c r="H5" s="2"/>
      <c r="I5" s="2"/>
      <c r="J5" s="2"/>
    </row>
    <row r="6" spans="5:12" ht="18.75">
      <c r="E6" s="2"/>
      <c r="F6" s="2"/>
      <c r="G6" s="2"/>
      <c r="H6" s="2"/>
      <c r="I6" s="2"/>
      <c r="J6" s="2"/>
      <c r="K6" s="3"/>
      <c r="L6" s="2"/>
    </row>
    <row r="7" spans="5:12" ht="18.75">
      <c r="E7" s="2"/>
      <c r="F7" s="2"/>
      <c r="G7" s="2"/>
      <c r="H7" s="2"/>
      <c r="I7" s="2"/>
      <c r="J7" s="2"/>
      <c r="K7" s="2"/>
      <c r="L7" s="2"/>
    </row>
    <row r="8" spans="5:12" ht="18.75">
      <c r="E8" s="2"/>
      <c r="F8" s="2"/>
      <c r="G8" s="2"/>
      <c r="H8" s="2"/>
      <c r="I8" s="2"/>
      <c r="J8" s="2"/>
      <c r="K8" s="2"/>
      <c r="L8" s="2"/>
    </row>
    <row r="9" spans="5:12" ht="18.75">
      <c r="E9" s="2"/>
      <c r="F9" s="2"/>
      <c r="G9" s="2"/>
      <c r="H9" s="2"/>
      <c r="I9" s="2"/>
      <c r="J9" s="2"/>
      <c r="K9" s="2"/>
      <c r="L9" s="2"/>
    </row>
    <row r="10" spans="5:26" ht="21.75" customHeight="1">
      <c r="E10" s="2"/>
      <c r="F10" s="55" t="s">
        <v>77</v>
      </c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5:26" ht="21.75" customHeight="1">
      <c r="E11" s="2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5:26" ht="21.75" customHeight="1">
      <c r="E12" s="2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5:25" ht="19.5" thickBot="1">
      <c r="E13" s="2"/>
      <c r="F13" s="2"/>
      <c r="G13" s="2"/>
      <c r="H13" s="2"/>
      <c r="I13" s="2"/>
      <c r="J13" s="2"/>
      <c r="K13" s="39"/>
      <c r="L13" s="2"/>
      <c r="Y13" s="47" t="s">
        <v>69</v>
      </c>
    </row>
    <row r="14" spans="5:37" ht="15.75" customHeight="1" thickBot="1">
      <c r="E14" s="18"/>
      <c r="F14" s="19" t="s">
        <v>0</v>
      </c>
      <c r="G14" s="70" t="s">
        <v>1</v>
      </c>
      <c r="H14" s="71"/>
      <c r="I14" s="72"/>
      <c r="J14" s="20" t="s">
        <v>2</v>
      </c>
      <c r="K14" s="66" t="s">
        <v>56</v>
      </c>
      <c r="L14" s="58" t="s">
        <v>57</v>
      </c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60"/>
      <c r="X14" s="66" t="s">
        <v>74</v>
      </c>
      <c r="Y14" s="73" t="s">
        <v>75</v>
      </c>
      <c r="Z14" s="78" t="s">
        <v>76</v>
      </c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4"/>
    </row>
    <row r="15" spans="5:37" ht="15.75" customHeight="1" thickBot="1">
      <c r="E15" s="21" t="s">
        <v>4</v>
      </c>
      <c r="F15" s="22" t="s">
        <v>5</v>
      </c>
      <c r="G15" s="23" t="s">
        <v>2</v>
      </c>
      <c r="H15" s="24" t="s">
        <v>6</v>
      </c>
      <c r="I15" s="20" t="s">
        <v>3</v>
      </c>
      <c r="J15" s="21" t="s">
        <v>7</v>
      </c>
      <c r="K15" s="67"/>
      <c r="L15" s="61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3"/>
      <c r="X15" s="67"/>
      <c r="Y15" s="74"/>
      <c r="Z15" s="79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4"/>
    </row>
    <row r="16" spans="5:26" ht="15" customHeight="1">
      <c r="E16" s="21" t="s">
        <v>20</v>
      </c>
      <c r="F16" s="22" t="s">
        <v>8</v>
      </c>
      <c r="G16" s="25" t="s">
        <v>7</v>
      </c>
      <c r="H16" s="26" t="s">
        <v>9</v>
      </c>
      <c r="I16" s="21" t="s">
        <v>10</v>
      </c>
      <c r="J16" s="27" t="s">
        <v>11</v>
      </c>
      <c r="K16" s="68"/>
      <c r="L16" s="49" t="s">
        <v>52</v>
      </c>
      <c r="M16" s="50"/>
      <c r="N16" s="49" t="s">
        <v>70</v>
      </c>
      <c r="O16" s="50"/>
      <c r="P16" s="49" t="s">
        <v>53</v>
      </c>
      <c r="Q16" s="50"/>
      <c r="R16" s="49" t="s">
        <v>54</v>
      </c>
      <c r="S16" s="50"/>
      <c r="T16" s="49" t="s">
        <v>72</v>
      </c>
      <c r="U16" s="50"/>
      <c r="V16" s="49" t="s">
        <v>73</v>
      </c>
      <c r="W16" s="50"/>
      <c r="X16" s="68"/>
      <c r="Y16" s="75" t="s">
        <v>78</v>
      </c>
      <c r="Z16" s="79"/>
    </row>
    <row r="17" spans="5:26" ht="15" customHeight="1">
      <c r="E17" s="21"/>
      <c r="F17" s="22" t="s">
        <v>19</v>
      </c>
      <c r="G17" s="28" t="s">
        <v>12</v>
      </c>
      <c r="H17" s="29"/>
      <c r="I17" s="27" t="s">
        <v>13</v>
      </c>
      <c r="J17" s="27" t="s">
        <v>14</v>
      </c>
      <c r="K17" s="68"/>
      <c r="L17" s="49"/>
      <c r="M17" s="50"/>
      <c r="N17" s="49"/>
      <c r="O17" s="50"/>
      <c r="P17" s="49"/>
      <c r="Q17" s="50"/>
      <c r="R17" s="49"/>
      <c r="S17" s="50"/>
      <c r="T17" s="49"/>
      <c r="U17" s="50"/>
      <c r="V17" s="49"/>
      <c r="W17" s="50"/>
      <c r="X17" s="68"/>
      <c r="Y17" s="76"/>
      <c r="Z17" s="79"/>
    </row>
    <row r="18" spans="5:26" ht="15" customHeight="1">
      <c r="E18" s="21"/>
      <c r="F18" s="22" t="s">
        <v>29</v>
      </c>
      <c r="G18" s="30"/>
      <c r="H18" s="31"/>
      <c r="I18" s="30"/>
      <c r="J18" s="30"/>
      <c r="K18" s="68"/>
      <c r="L18" s="49"/>
      <c r="M18" s="50"/>
      <c r="N18" s="49"/>
      <c r="O18" s="50"/>
      <c r="P18" s="49"/>
      <c r="Q18" s="50"/>
      <c r="R18" s="49"/>
      <c r="S18" s="50"/>
      <c r="T18" s="49"/>
      <c r="U18" s="50"/>
      <c r="V18" s="49"/>
      <c r="W18" s="50"/>
      <c r="X18" s="68"/>
      <c r="Y18" s="76"/>
      <c r="Z18" s="79"/>
    </row>
    <row r="19" spans="5:26" ht="15" customHeight="1">
      <c r="E19" s="21"/>
      <c r="F19" s="22"/>
      <c r="G19" s="30"/>
      <c r="H19" s="31"/>
      <c r="I19" s="30"/>
      <c r="J19" s="30"/>
      <c r="K19" s="68"/>
      <c r="L19" s="49"/>
      <c r="M19" s="50"/>
      <c r="N19" s="49"/>
      <c r="O19" s="50"/>
      <c r="P19" s="49"/>
      <c r="Q19" s="50"/>
      <c r="R19" s="49"/>
      <c r="S19" s="50"/>
      <c r="T19" s="49"/>
      <c r="U19" s="50"/>
      <c r="V19" s="49"/>
      <c r="W19" s="50"/>
      <c r="X19" s="68"/>
      <c r="Y19" s="76"/>
      <c r="Z19" s="79"/>
    </row>
    <row r="20" spans="5:26" ht="134.25" customHeight="1" thickBot="1">
      <c r="E20" s="32"/>
      <c r="F20" s="33"/>
      <c r="G20" s="34"/>
      <c r="H20" s="35"/>
      <c r="I20" s="34"/>
      <c r="J20" s="34"/>
      <c r="K20" s="69"/>
      <c r="L20" s="51"/>
      <c r="M20" s="52"/>
      <c r="N20" s="51"/>
      <c r="O20" s="52"/>
      <c r="P20" s="51"/>
      <c r="Q20" s="52"/>
      <c r="R20" s="51"/>
      <c r="S20" s="52"/>
      <c r="T20" s="51"/>
      <c r="U20" s="52"/>
      <c r="V20" s="51"/>
      <c r="W20" s="52"/>
      <c r="X20" s="69"/>
      <c r="Y20" s="77"/>
      <c r="Z20" s="80"/>
    </row>
    <row r="21" spans="5:26" ht="18" customHeight="1" thickBot="1">
      <c r="E21" s="4">
        <v>1</v>
      </c>
      <c r="F21" s="4">
        <v>2</v>
      </c>
      <c r="G21" s="4">
        <v>3</v>
      </c>
      <c r="H21" s="4">
        <v>4</v>
      </c>
      <c r="I21" s="4">
        <v>5</v>
      </c>
      <c r="J21" s="5">
        <v>3</v>
      </c>
      <c r="K21" s="4">
        <v>3</v>
      </c>
      <c r="L21" s="53">
        <v>4</v>
      </c>
      <c r="M21" s="54"/>
      <c r="N21" s="64">
        <v>5</v>
      </c>
      <c r="O21" s="65"/>
      <c r="P21" s="64">
        <v>6</v>
      </c>
      <c r="Q21" s="65"/>
      <c r="R21" s="56">
        <v>7</v>
      </c>
      <c r="S21" s="57"/>
      <c r="T21" s="56">
        <v>8</v>
      </c>
      <c r="U21" s="57"/>
      <c r="V21" s="56">
        <v>9</v>
      </c>
      <c r="W21" s="57"/>
      <c r="X21" s="45">
        <v>10</v>
      </c>
      <c r="Y21" s="45">
        <v>11</v>
      </c>
      <c r="Z21" s="45">
        <v>12</v>
      </c>
    </row>
    <row r="22" spans="5:26" ht="24" customHeight="1">
      <c r="E22" s="6" t="s">
        <v>21</v>
      </c>
      <c r="F22" s="7" t="s">
        <v>30</v>
      </c>
      <c r="G22" s="8">
        <v>83253.7</v>
      </c>
      <c r="H22" s="8">
        <v>18656</v>
      </c>
      <c r="I22" s="9">
        <f aca="true" t="shared" si="0" ref="I22:I39">H22/G22*100</f>
        <v>22.408613671224224</v>
      </c>
      <c r="J22" s="9">
        <v>97901.3</v>
      </c>
      <c r="K22" s="37">
        <f>M22+N22+Q22+S22</f>
        <v>18.3</v>
      </c>
      <c r="L22" s="14"/>
      <c r="M22" s="14">
        <v>5</v>
      </c>
      <c r="N22" s="14">
        <v>12.3</v>
      </c>
      <c r="O22" s="14"/>
      <c r="P22" s="14"/>
      <c r="Q22" s="14"/>
      <c r="R22" s="14"/>
      <c r="S22" s="14">
        <v>1</v>
      </c>
      <c r="X22" s="42"/>
      <c r="Y22" s="42"/>
      <c r="Z22" s="41">
        <f>K22+X22</f>
        <v>18.3</v>
      </c>
    </row>
    <row r="23" spans="5:26" ht="24" customHeight="1">
      <c r="E23" s="6" t="s">
        <v>22</v>
      </c>
      <c r="F23" s="7" t="s">
        <v>40</v>
      </c>
      <c r="G23" s="8">
        <v>8764.9</v>
      </c>
      <c r="H23" s="8">
        <v>1324.4</v>
      </c>
      <c r="I23" s="9">
        <f t="shared" si="0"/>
        <v>15.110269369873016</v>
      </c>
      <c r="J23" s="9">
        <v>11464.7</v>
      </c>
      <c r="K23" s="37">
        <f aca="true" t="shared" si="1" ref="K23:K40">M23+N23+Q23+S23</f>
        <v>8.8</v>
      </c>
      <c r="L23" s="14"/>
      <c r="M23" s="14">
        <v>2.5</v>
      </c>
      <c r="N23" s="14">
        <v>6.3</v>
      </c>
      <c r="O23" s="14"/>
      <c r="P23" s="14"/>
      <c r="Q23" s="14"/>
      <c r="R23" s="14"/>
      <c r="S23" s="14"/>
      <c r="X23" s="41">
        <v>4</v>
      </c>
      <c r="Y23" s="41">
        <v>4</v>
      </c>
      <c r="Z23" s="41">
        <f aca="true" t="shared" si="2" ref="Z23:Z42">K23+X23</f>
        <v>12.8</v>
      </c>
    </row>
    <row r="24" spans="5:26" ht="24.75" customHeight="1">
      <c r="E24" s="6" t="s">
        <v>46</v>
      </c>
      <c r="F24" s="7" t="s">
        <v>31</v>
      </c>
      <c r="G24" s="8"/>
      <c r="H24" s="8"/>
      <c r="I24" s="9"/>
      <c r="J24" s="9"/>
      <c r="K24" s="37">
        <f>M24+N24+Q24+S24</f>
        <v>4.6</v>
      </c>
      <c r="L24" s="14"/>
      <c r="M24" s="14">
        <v>1</v>
      </c>
      <c r="N24" s="14">
        <v>2.4</v>
      </c>
      <c r="O24" s="14"/>
      <c r="P24" s="14"/>
      <c r="Q24" s="14">
        <v>0.2</v>
      </c>
      <c r="R24" s="14"/>
      <c r="S24" s="14">
        <v>1</v>
      </c>
      <c r="X24" s="41"/>
      <c r="Y24" s="41"/>
      <c r="Z24" s="41">
        <f t="shared" si="2"/>
        <v>4.6</v>
      </c>
    </row>
    <row r="25" spans="5:26" ht="21" customHeight="1">
      <c r="E25" s="6" t="s">
        <v>23</v>
      </c>
      <c r="F25" s="7" t="s">
        <v>44</v>
      </c>
      <c r="G25" s="8">
        <v>13709.7</v>
      </c>
      <c r="H25" s="8">
        <v>1624.4</v>
      </c>
      <c r="I25" s="9">
        <f t="shared" si="0"/>
        <v>11.84854519063145</v>
      </c>
      <c r="J25" s="9">
        <v>20047</v>
      </c>
      <c r="K25" s="37">
        <f>M25+N25+Q25+S25</f>
        <v>10.56</v>
      </c>
      <c r="L25" s="14"/>
      <c r="M25" s="14">
        <v>2</v>
      </c>
      <c r="N25" s="14">
        <v>8.06</v>
      </c>
      <c r="O25" s="14"/>
      <c r="P25" s="14"/>
      <c r="Q25" s="14"/>
      <c r="R25" s="14"/>
      <c r="S25" s="14">
        <v>0.5</v>
      </c>
      <c r="X25" s="41"/>
      <c r="Y25" s="41"/>
      <c r="Z25" s="41">
        <f t="shared" si="2"/>
        <v>10.56</v>
      </c>
    </row>
    <row r="26" spans="5:26" ht="18.75" customHeight="1">
      <c r="E26" s="6" t="s">
        <v>24</v>
      </c>
      <c r="F26" s="7" t="s">
        <v>49</v>
      </c>
      <c r="G26" s="8">
        <v>4994.2</v>
      </c>
      <c r="H26" s="8">
        <v>570.6</v>
      </c>
      <c r="I26" s="9">
        <f t="shared" si="0"/>
        <v>11.425253293820834</v>
      </c>
      <c r="J26" s="9">
        <v>8721.5</v>
      </c>
      <c r="K26" s="37">
        <f t="shared" si="1"/>
        <v>6.54</v>
      </c>
      <c r="L26" s="14"/>
      <c r="M26" s="14">
        <v>2</v>
      </c>
      <c r="N26" s="14">
        <v>3.04</v>
      </c>
      <c r="O26" s="14"/>
      <c r="P26" s="14"/>
      <c r="Q26" s="14">
        <v>0.5</v>
      </c>
      <c r="R26" s="14"/>
      <c r="S26" s="14">
        <v>1</v>
      </c>
      <c r="X26" s="41"/>
      <c r="Y26" s="41"/>
      <c r="Z26" s="41">
        <f t="shared" si="2"/>
        <v>6.54</v>
      </c>
    </row>
    <row r="27" spans="5:26" ht="18.75" customHeight="1">
      <c r="E27" s="6" t="s">
        <v>25</v>
      </c>
      <c r="F27" s="10" t="s">
        <v>32</v>
      </c>
      <c r="G27" s="8">
        <v>4737.3</v>
      </c>
      <c r="H27" s="8">
        <v>302</v>
      </c>
      <c r="I27" s="9">
        <f t="shared" si="0"/>
        <v>6.374939311422118</v>
      </c>
      <c r="J27" s="9">
        <v>5928.5</v>
      </c>
      <c r="K27" s="37">
        <f>M27+N27+Q27+S27+W27</f>
        <v>37.55</v>
      </c>
      <c r="L27" s="14"/>
      <c r="M27" s="14">
        <v>1</v>
      </c>
      <c r="N27" s="14">
        <v>4.55</v>
      </c>
      <c r="O27" s="14"/>
      <c r="P27" s="14"/>
      <c r="Q27" s="14">
        <v>0.2</v>
      </c>
      <c r="R27" s="14"/>
      <c r="S27" s="14">
        <v>1.8</v>
      </c>
      <c r="W27" s="41">
        <v>30</v>
      </c>
      <c r="X27" s="41"/>
      <c r="Y27" s="41"/>
      <c r="Z27" s="41">
        <f t="shared" si="2"/>
        <v>37.55</v>
      </c>
    </row>
    <row r="28" spans="5:26" ht="19.5" customHeight="1">
      <c r="E28" s="6" t="s">
        <v>26</v>
      </c>
      <c r="F28" s="10" t="s">
        <v>50</v>
      </c>
      <c r="G28" s="8">
        <v>8942.1</v>
      </c>
      <c r="H28" s="8">
        <v>1141.5</v>
      </c>
      <c r="I28" s="9">
        <f t="shared" si="0"/>
        <v>12.765457778374206</v>
      </c>
      <c r="J28" s="9">
        <v>10482.9</v>
      </c>
      <c r="K28" s="37">
        <f t="shared" si="1"/>
        <v>5.55</v>
      </c>
      <c r="L28" s="14"/>
      <c r="M28" s="14">
        <v>1</v>
      </c>
      <c r="N28" s="14">
        <v>3.35</v>
      </c>
      <c r="O28" s="14"/>
      <c r="P28" s="14"/>
      <c r="Q28" s="14">
        <v>0.2</v>
      </c>
      <c r="R28" s="14"/>
      <c r="S28" s="14">
        <v>1</v>
      </c>
      <c r="X28" s="41"/>
      <c r="Y28" s="41"/>
      <c r="Z28" s="41">
        <f t="shared" si="2"/>
        <v>5.55</v>
      </c>
    </row>
    <row r="29" spans="5:26" ht="23.25" customHeight="1">
      <c r="E29" s="6" t="s">
        <v>27</v>
      </c>
      <c r="F29" s="10" t="s">
        <v>33</v>
      </c>
      <c r="G29" s="8">
        <v>4661.8</v>
      </c>
      <c r="H29" s="8">
        <v>472.5</v>
      </c>
      <c r="I29" s="9">
        <f t="shared" si="0"/>
        <v>10.135569951520871</v>
      </c>
      <c r="J29" s="9">
        <v>6245.5</v>
      </c>
      <c r="K29" s="37">
        <f t="shared" si="1"/>
        <v>9.36</v>
      </c>
      <c r="L29" s="14"/>
      <c r="M29" s="14">
        <v>1</v>
      </c>
      <c r="N29" s="14">
        <v>8.36</v>
      </c>
      <c r="O29" s="14"/>
      <c r="P29" s="14"/>
      <c r="Q29" s="14"/>
      <c r="R29" s="14"/>
      <c r="S29" s="14"/>
      <c r="X29" s="41"/>
      <c r="Y29" s="41"/>
      <c r="Z29" s="41">
        <f t="shared" si="2"/>
        <v>9.36</v>
      </c>
    </row>
    <row r="30" spans="5:26" ht="18.75" customHeight="1">
      <c r="E30" s="6" t="s">
        <v>28</v>
      </c>
      <c r="F30" s="10" t="s">
        <v>34</v>
      </c>
      <c r="G30" s="8">
        <v>5105.9</v>
      </c>
      <c r="H30" s="8">
        <v>777.7</v>
      </c>
      <c r="I30" s="9">
        <f t="shared" si="0"/>
        <v>15.231398969819232</v>
      </c>
      <c r="J30" s="9">
        <v>5593.3</v>
      </c>
      <c r="K30" s="37">
        <f t="shared" si="1"/>
        <v>10.3</v>
      </c>
      <c r="L30" s="14"/>
      <c r="M30" s="14">
        <v>1</v>
      </c>
      <c r="N30" s="14">
        <v>9.3</v>
      </c>
      <c r="O30" s="14"/>
      <c r="P30" s="14"/>
      <c r="Q30" s="14"/>
      <c r="R30" s="14"/>
      <c r="S30" s="14"/>
      <c r="X30" s="41"/>
      <c r="Y30" s="41"/>
      <c r="Z30" s="41">
        <f t="shared" si="2"/>
        <v>10.3</v>
      </c>
    </row>
    <row r="31" spans="5:26" ht="21" customHeight="1">
      <c r="E31" s="6" t="s">
        <v>15</v>
      </c>
      <c r="F31" s="10" t="s">
        <v>35</v>
      </c>
      <c r="G31" s="8">
        <v>4487</v>
      </c>
      <c r="H31" s="8">
        <v>503.3</v>
      </c>
      <c r="I31" s="9">
        <f t="shared" si="0"/>
        <v>11.216848673946958</v>
      </c>
      <c r="J31" s="9">
        <v>6391</v>
      </c>
      <c r="K31" s="37">
        <f t="shared" si="1"/>
        <v>3.45</v>
      </c>
      <c r="L31" s="14"/>
      <c r="M31" s="14">
        <v>1</v>
      </c>
      <c r="N31" s="14">
        <v>2.45</v>
      </c>
      <c r="O31" s="14"/>
      <c r="P31" s="14"/>
      <c r="Q31" s="14"/>
      <c r="R31" s="14"/>
      <c r="S31" s="14"/>
      <c r="X31" s="41"/>
      <c r="Y31" s="41"/>
      <c r="Z31" s="41">
        <f t="shared" si="2"/>
        <v>3.45</v>
      </c>
    </row>
    <row r="32" spans="5:26" ht="24" customHeight="1">
      <c r="E32" s="6" t="s">
        <v>16</v>
      </c>
      <c r="F32" s="10" t="s">
        <v>36</v>
      </c>
      <c r="G32" s="8">
        <v>5696.9</v>
      </c>
      <c r="H32" s="8">
        <v>567.4</v>
      </c>
      <c r="I32" s="9">
        <f t="shared" si="0"/>
        <v>9.95980269971388</v>
      </c>
      <c r="J32" s="9">
        <v>6736.5</v>
      </c>
      <c r="K32" s="37">
        <f t="shared" si="1"/>
        <v>4.45</v>
      </c>
      <c r="L32" s="14"/>
      <c r="M32" s="14">
        <v>1</v>
      </c>
      <c r="N32" s="14">
        <v>3.45</v>
      </c>
      <c r="O32" s="14"/>
      <c r="P32" s="14"/>
      <c r="Q32" s="14"/>
      <c r="R32" s="14"/>
      <c r="S32" s="14"/>
      <c r="X32" s="41"/>
      <c r="Y32" s="41"/>
      <c r="Z32" s="41">
        <f t="shared" si="2"/>
        <v>4.45</v>
      </c>
    </row>
    <row r="33" spans="5:26" ht="25.5" customHeight="1">
      <c r="E33" s="6" t="s">
        <v>17</v>
      </c>
      <c r="F33" s="10" t="s">
        <v>41</v>
      </c>
      <c r="G33" s="8">
        <v>5803.9</v>
      </c>
      <c r="H33" s="8">
        <v>654.3</v>
      </c>
      <c r="I33" s="9">
        <f t="shared" si="0"/>
        <v>11.273454056754941</v>
      </c>
      <c r="J33" s="9">
        <v>7505.1</v>
      </c>
      <c r="K33" s="37">
        <f t="shared" si="1"/>
        <v>3.7</v>
      </c>
      <c r="L33" s="14"/>
      <c r="M33" s="14"/>
      <c r="N33" s="14">
        <v>3.7</v>
      </c>
      <c r="O33" s="14"/>
      <c r="P33" s="14"/>
      <c r="Q33" s="14"/>
      <c r="R33" s="14"/>
      <c r="S33" s="14"/>
      <c r="X33" s="41"/>
      <c r="Y33" s="41"/>
      <c r="Z33" s="41">
        <f t="shared" si="2"/>
        <v>3.7</v>
      </c>
    </row>
    <row r="34" spans="5:26" ht="19.5" customHeight="1">
      <c r="E34" s="6" t="s">
        <v>18</v>
      </c>
      <c r="F34" s="10" t="s">
        <v>39</v>
      </c>
      <c r="G34" s="8">
        <v>4671.7</v>
      </c>
      <c r="H34" s="8">
        <v>443.9</v>
      </c>
      <c r="I34" s="9">
        <f t="shared" si="0"/>
        <v>9.501894385341526</v>
      </c>
      <c r="J34" s="9">
        <v>6070.1</v>
      </c>
      <c r="K34" s="37">
        <f t="shared" si="1"/>
        <v>3.5</v>
      </c>
      <c r="L34" s="14"/>
      <c r="M34" s="14">
        <v>1</v>
      </c>
      <c r="N34" s="14">
        <v>2.5</v>
      </c>
      <c r="O34" s="14"/>
      <c r="P34" s="14"/>
      <c r="Q34" s="14"/>
      <c r="R34" s="14"/>
      <c r="S34" s="14"/>
      <c r="X34" s="41"/>
      <c r="Y34" s="41"/>
      <c r="Z34" s="41">
        <f t="shared" si="2"/>
        <v>3.5</v>
      </c>
    </row>
    <row r="35" spans="5:26" ht="19.5" customHeight="1">
      <c r="E35" s="6" t="s">
        <v>59</v>
      </c>
      <c r="F35" s="10" t="s">
        <v>58</v>
      </c>
      <c r="G35" s="8"/>
      <c r="H35" s="8"/>
      <c r="I35" s="9"/>
      <c r="J35" s="9"/>
      <c r="K35" s="37">
        <f t="shared" si="1"/>
        <v>5.56</v>
      </c>
      <c r="L35" s="14"/>
      <c r="M35" s="14">
        <v>1</v>
      </c>
      <c r="N35" s="14">
        <v>4.56</v>
      </c>
      <c r="O35" s="14"/>
      <c r="P35" s="14"/>
      <c r="Q35" s="14"/>
      <c r="R35" s="14"/>
      <c r="S35" s="14"/>
      <c r="X35" s="41"/>
      <c r="Y35" s="41"/>
      <c r="Z35" s="41">
        <f t="shared" si="2"/>
        <v>5.56</v>
      </c>
    </row>
    <row r="36" spans="5:26" ht="21" customHeight="1">
      <c r="E36" s="6" t="s">
        <v>60</v>
      </c>
      <c r="F36" s="10" t="s">
        <v>61</v>
      </c>
      <c r="G36" s="8"/>
      <c r="H36" s="8"/>
      <c r="I36" s="9"/>
      <c r="J36" s="9"/>
      <c r="K36" s="37">
        <f t="shared" si="1"/>
        <v>4.56</v>
      </c>
      <c r="L36" s="14"/>
      <c r="M36" s="14"/>
      <c r="N36" s="14">
        <v>4.56</v>
      </c>
      <c r="O36" s="14"/>
      <c r="P36" s="14"/>
      <c r="Q36" s="14"/>
      <c r="R36" s="14"/>
      <c r="S36" s="14"/>
      <c r="X36" s="41">
        <v>10.8</v>
      </c>
      <c r="Y36" s="41">
        <v>10.8</v>
      </c>
      <c r="Z36" s="41">
        <f t="shared" si="2"/>
        <v>15.36</v>
      </c>
    </row>
    <row r="37" spans="5:26" ht="23.25" customHeight="1">
      <c r="E37" s="6" t="s">
        <v>62</v>
      </c>
      <c r="F37" s="10" t="s">
        <v>37</v>
      </c>
      <c r="G37" s="8">
        <v>12521.4</v>
      </c>
      <c r="H37" s="8">
        <v>1582.8</v>
      </c>
      <c r="I37" s="9">
        <f t="shared" si="0"/>
        <v>12.640759020556807</v>
      </c>
      <c r="J37" s="9">
        <v>19603.4</v>
      </c>
      <c r="K37" s="37">
        <f t="shared" si="1"/>
        <v>14.52</v>
      </c>
      <c r="L37" s="14"/>
      <c r="M37" s="14">
        <v>2</v>
      </c>
      <c r="N37" s="14">
        <v>8.52</v>
      </c>
      <c r="O37" s="14"/>
      <c r="P37" s="14"/>
      <c r="Q37" s="14">
        <v>2</v>
      </c>
      <c r="R37" s="14"/>
      <c r="S37" s="14">
        <v>2</v>
      </c>
      <c r="X37" s="41"/>
      <c r="Y37" s="41"/>
      <c r="Z37" s="41">
        <f t="shared" si="2"/>
        <v>14.52</v>
      </c>
    </row>
    <row r="38" spans="5:26" ht="22.5" customHeight="1">
      <c r="E38" s="6" t="s">
        <v>63</v>
      </c>
      <c r="F38" s="10" t="s">
        <v>42</v>
      </c>
      <c r="G38" s="8">
        <v>5547.2</v>
      </c>
      <c r="H38" s="8">
        <v>589.4</v>
      </c>
      <c r="I38" s="9">
        <f t="shared" si="0"/>
        <v>10.625180271127777</v>
      </c>
      <c r="J38" s="9">
        <v>6649.1</v>
      </c>
      <c r="K38" s="37">
        <f t="shared" si="1"/>
        <v>7.8</v>
      </c>
      <c r="L38" s="14"/>
      <c r="M38" s="14">
        <v>2</v>
      </c>
      <c r="N38" s="14">
        <v>3.8</v>
      </c>
      <c r="O38" s="14"/>
      <c r="P38" s="14"/>
      <c r="Q38" s="14"/>
      <c r="R38" s="14"/>
      <c r="S38" s="14">
        <v>2</v>
      </c>
      <c r="X38" s="41"/>
      <c r="Y38" s="41"/>
      <c r="Z38" s="41">
        <f t="shared" si="2"/>
        <v>7.8</v>
      </c>
    </row>
    <row r="39" spans="5:26" ht="24" customHeight="1">
      <c r="E39" s="6" t="s">
        <v>64</v>
      </c>
      <c r="F39" s="10" t="s">
        <v>38</v>
      </c>
      <c r="G39" s="8">
        <v>6598.2</v>
      </c>
      <c r="H39" s="8">
        <v>607.4</v>
      </c>
      <c r="I39" s="9">
        <f t="shared" si="0"/>
        <v>9.20554090509533</v>
      </c>
      <c r="J39" s="9">
        <v>8948.7</v>
      </c>
      <c r="K39" s="37">
        <f>M39+N39+Q39+S39+W39+T39</f>
        <v>23.1</v>
      </c>
      <c r="L39" s="14"/>
      <c r="M39" s="14">
        <v>1</v>
      </c>
      <c r="N39" s="14">
        <v>4.1</v>
      </c>
      <c r="O39" s="14"/>
      <c r="P39" s="14"/>
      <c r="Q39" s="14"/>
      <c r="R39" s="14"/>
      <c r="S39" s="14"/>
      <c r="T39" s="41">
        <v>18</v>
      </c>
      <c r="U39" s="41">
        <v>18</v>
      </c>
      <c r="V39" s="42"/>
      <c r="W39" s="41"/>
      <c r="X39" s="41"/>
      <c r="Y39" s="41"/>
      <c r="Z39" s="41">
        <f t="shared" si="2"/>
        <v>23.1</v>
      </c>
    </row>
    <row r="40" spans="5:26" ht="25.5" customHeight="1">
      <c r="E40" s="6" t="s">
        <v>65</v>
      </c>
      <c r="F40" s="10" t="s">
        <v>55</v>
      </c>
      <c r="G40" s="8"/>
      <c r="H40" s="8"/>
      <c r="I40" s="9"/>
      <c r="J40" s="9"/>
      <c r="K40" s="37">
        <f t="shared" si="1"/>
        <v>4.5</v>
      </c>
      <c r="L40" s="14"/>
      <c r="M40" s="14">
        <v>1</v>
      </c>
      <c r="N40" s="14">
        <v>3.5</v>
      </c>
      <c r="O40" s="14"/>
      <c r="P40" s="14"/>
      <c r="Q40" s="14"/>
      <c r="R40" s="14"/>
      <c r="S40" s="14"/>
      <c r="T40" s="42"/>
      <c r="U40" s="42"/>
      <c r="V40" s="42"/>
      <c r="W40" s="42"/>
      <c r="X40" s="41"/>
      <c r="Y40" s="41"/>
      <c r="Z40" s="41">
        <f t="shared" si="2"/>
        <v>4.5</v>
      </c>
    </row>
    <row r="41" spans="5:26" ht="22.5" customHeight="1">
      <c r="E41" s="6" t="s">
        <v>66</v>
      </c>
      <c r="F41" s="10" t="s">
        <v>67</v>
      </c>
      <c r="G41" s="8"/>
      <c r="H41" s="8"/>
      <c r="I41" s="9"/>
      <c r="J41" s="9"/>
      <c r="K41" s="37">
        <f>M41+N41+Q41+S41+W41</f>
        <v>56.2</v>
      </c>
      <c r="L41" s="14"/>
      <c r="M41" s="14">
        <v>3</v>
      </c>
      <c r="N41" s="14">
        <v>53.2</v>
      </c>
      <c r="O41" s="14"/>
      <c r="P41" s="14"/>
      <c r="Q41" s="14"/>
      <c r="R41" s="14"/>
      <c r="S41" s="14"/>
      <c r="T41" s="42"/>
      <c r="U41" s="42"/>
      <c r="V41" s="42"/>
      <c r="W41" s="41"/>
      <c r="X41" s="41">
        <v>17</v>
      </c>
      <c r="Y41" s="41">
        <v>17</v>
      </c>
      <c r="Z41" s="41">
        <f t="shared" si="2"/>
        <v>73.2</v>
      </c>
    </row>
    <row r="42" spans="5:26" ht="27" customHeight="1">
      <c r="E42" s="6"/>
      <c r="F42" s="10" t="s">
        <v>45</v>
      </c>
      <c r="G42" s="8"/>
      <c r="H42" s="8"/>
      <c r="I42" s="9"/>
      <c r="J42" s="9"/>
      <c r="K42" s="38">
        <f>SUM(K22:K41)</f>
        <v>242.90000000000003</v>
      </c>
      <c r="L42" s="14"/>
      <c r="M42" s="38">
        <f>SUM(M22:M41)</f>
        <v>29.5</v>
      </c>
      <c r="N42" s="38">
        <f>SUM(N22:N41)</f>
        <v>152</v>
      </c>
      <c r="O42" s="14"/>
      <c r="P42" s="14"/>
      <c r="Q42" s="38">
        <f>SUM(Q22:Q41)</f>
        <v>3.0999999999999996</v>
      </c>
      <c r="R42" s="14"/>
      <c r="S42" s="38">
        <f>SUM(S22:S41)</f>
        <v>10.3</v>
      </c>
      <c r="T42" s="38">
        <f>SUM(T22:T41)</f>
        <v>18</v>
      </c>
      <c r="U42" s="38">
        <f>SUM(U22:U41)</f>
        <v>18</v>
      </c>
      <c r="V42" s="42"/>
      <c r="W42" s="38">
        <f>SUM(W22:W41)</f>
        <v>30</v>
      </c>
      <c r="X42" s="46">
        <f>X23+X36+X41</f>
        <v>31.8</v>
      </c>
      <c r="Y42" s="46">
        <f>Y23+Y36+Y41</f>
        <v>31.8</v>
      </c>
      <c r="Z42" s="46">
        <f t="shared" si="2"/>
        <v>274.70000000000005</v>
      </c>
    </row>
    <row r="43" spans="5:26" ht="15" customHeight="1">
      <c r="E43" s="6"/>
      <c r="F43" s="10"/>
      <c r="G43" s="8"/>
      <c r="H43" s="8"/>
      <c r="I43" s="9"/>
      <c r="J43" s="9"/>
      <c r="K43" s="11"/>
      <c r="L43" s="2"/>
      <c r="X43" s="42"/>
      <c r="Y43" s="42"/>
      <c r="Z43" s="42"/>
    </row>
    <row r="44" spans="5:26" ht="15" customHeight="1">
      <c r="E44" s="6"/>
      <c r="F44" s="10"/>
      <c r="G44" s="8"/>
      <c r="H44" s="8"/>
      <c r="I44" s="9"/>
      <c r="J44" s="9"/>
      <c r="K44" s="12"/>
      <c r="L44" s="2"/>
      <c r="Q44" s="40" t="s">
        <v>43</v>
      </c>
      <c r="X44" s="42"/>
      <c r="Y44" s="42"/>
      <c r="Z44" s="42"/>
    </row>
    <row r="45" spans="5:26" ht="15" customHeight="1">
      <c r="E45" s="2"/>
      <c r="F45" s="2"/>
      <c r="G45" s="2"/>
      <c r="H45" s="2"/>
      <c r="I45" s="2"/>
      <c r="J45" s="13"/>
      <c r="K45" s="3"/>
      <c r="L45" s="2"/>
      <c r="X45" s="42"/>
      <c r="Y45" s="42"/>
      <c r="Z45" s="42"/>
    </row>
    <row r="46" spans="5:26" ht="15" customHeight="1">
      <c r="E46" s="48" t="s">
        <v>51</v>
      </c>
      <c r="F46" s="48"/>
      <c r="G46" s="48"/>
      <c r="H46" s="48"/>
      <c r="I46" s="48"/>
      <c r="J46" s="48"/>
      <c r="K46" s="48"/>
      <c r="L46" s="2"/>
      <c r="X46" s="42"/>
      <c r="Y46" s="42"/>
      <c r="Z46" s="42"/>
    </row>
    <row r="47" spans="5:26" ht="15" customHeight="1">
      <c r="E47" s="48" t="s">
        <v>48</v>
      </c>
      <c r="F47" s="48"/>
      <c r="G47" s="16"/>
      <c r="H47" s="16"/>
      <c r="I47" s="16"/>
      <c r="J47" s="16"/>
      <c r="K47" s="17"/>
      <c r="L47" s="2"/>
      <c r="N47" s="2" t="s">
        <v>68</v>
      </c>
      <c r="X47" s="42"/>
      <c r="Y47" s="42"/>
      <c r="Z47" s="42"/>
    </row>
    <row r="48" spans="5:12" ht="18.75">
      <c r="E48" s="2" t="s">
        <v>43</v>
      </c>
      <c r="F48" s="15"/>
      <c r="G48" s="15"/>
      <c r="H48" s="15"/>
      <c r="I48" s="15"/>
      <c r="J48" s="15"/>
      <c r="K48" s="15"/>
      <c r="L48" s="2"/>
    </row>
  </sheetData>
  <sheetProtection/>
  <mergeCells count="22">
    <mergeCell ref="K14:K20"/>
    <mergeCell ref="G14:I14"/>
    <mergeCell ref="X14:X20"/>
    <mergeCell ref="Y14:Y15"/>
    <mergeCell ref="Y16:Y20"/>
    <mergeCell ref="Z14:Z20"/>
    <mergeCell ref="R16:S20"/>
    <mergeCell ref="R21:S21"/>
    <mergeCell ref="P16:Q20"/>
    <mergeCell ref="P21:Q21"/>
    <mergeCell ref="N16:O20"/>
    <mergeCell ref="N21:O21"/>
    <mergeCell ref="E47:F47"/>
    <mergeCell ref="L16:M20"/>
    <mergeCell ref="L21:M21"/>
    <mergeCell ref="E46:K46"/>
    <mergeCell ref="F10:Z12"/>
    <mergeCell ref="V16:W20"/>
    <mergeCell ref="V21:W21"/>
    <mergeCell ref="L14:W15"/>
    <mergeCell ref="T16:U20"/>
    <mergeCell ref="T21:U21"/>
  </mergeCells>
  <printOptions/>
  <pageMargins left="1.02" right="0.24" top="0.3" bottom="0.3" header="0.28" footer="0.27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Михайловна</dc:creator>
  <cp:keywords/>
  <dc:description/>
  <cp:lastModifiedBy>Admin</cp:lastModifiedBy>
  <cp:lastPrinted>2013-10-10T06:20:33Z</cp:lastPrinted>
  <dcterms:created xsi:type="dcterms:W3CDTF">2001-06-14T06:56:58Z</dcterms:created>
  <dcterms:modified xsi:type="dcterms:W3CDTF">2013-10-10T12:33:07Z</dcterms:modified>
  <cp:category/>
  <cp:version/>
  <cp:contentType/>
  <cp:contentStatus/>
</cp:coreProperties>
</file>