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'Лист1'!$A$1:$F$69</definedName>
  </definedNames>
  <calcPr fullCalcOnLoad="1"/>
</workbook>
</file>

<file path=xl/sharedStrings.xml><?xml version="1.0" encoding="utf-8"?>
<sst xmlns="http://schemas.openxmlformats.org/spreadsheetml/2006/main" count="76" uniqueCount="68">
  <si>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</si>
  <si>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</si>
  <si>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</si>
  <si>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</si>
  <si>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</si>
  <si>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</si>
  <si>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</si>
  <si>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</si>
  <si>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</si>
  <si>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</si>
  <si>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</si>
  <si>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</si>
  <si>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</si>
  <si>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</si>
  <si>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</si>
  <si>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</si>
  <si>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</si>
  <si>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</si>
  <si>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</si>
  <si>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</si>
  <si>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</si>
  <si>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</si>
  <si>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</si>
  <si>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</si>
  <si>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</si>
  <si>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</si>
  <si>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</si>
  <si>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</si>
  <si>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</si>
  <si>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</si>
  <si>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</si>
  <si>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</si>
  <si>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</si>
  <si>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</si>
  <si>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</si>
  <si>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</si>
  <si>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</si>
  <si>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</si>
  <si>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</si>
  <si>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</si>
  <si>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</si>
  <si>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</si>
  <si>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</si>
  <si>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</si>
  <si>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</si>
  <si>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</si>
  <si>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</si>
  <si>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</si>
  <si>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</si>
  <si>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_____________________ №                             </t>
  </si>
  <si>
    <t xml:space="preserve">субвенція з обласного бюджету  на відшкодування витрат на поховання учасників бойових дій та інвалідів війни </t>
  </si>
  <si>
    <t>Начальник фінансового управління райдержадміністрації</t>
  </si>
  <si>
    <t>С.В.Євдощенко</t>
  </si>
  <si>
    <t>субвенція з міського, сільських бюджетів на виконання  власних повноважень щодо виконання районних програм</t>
  </si>
  <si>
    <t xml:space="preserve">Додаток 1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</si>
  <si>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</si>
  <si>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 xml:space="preserve">Субвенція з державного бюджету місцевим бюджетам на фінансування Програм – переможців Всеукраїнського конкурсу проектів та програм розвитку місцевого самоврядування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</si>
  <si>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</si>
  <si>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субвенція з обласного бюджету місцевим бюджетам на співфінансування впровадження проектів-переможців обласного конкурсу проектів та програм розвитку місцевого самоврядування 2013 року на 2014 рік</t>
  </si>
  <si>
    <t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на 2014 рік</t>
  </si>
  <si>
    <t>Додаткова дотація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</si>
  <si>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Субвенція з державного бюджету місцевим бюджетам на забезпечення харчуванням (сніданками) учнів                     5-11 класів загальноосвітніх навчальних закладів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</si>
  <si>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</si>
  <si>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</si>
  <si>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</si>
  <si>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Доходи  районного бюджету Баштанського району  на  2014 рік</t>
  </si>
  <si>
    <t>субвенція з обласного бюджету на медичне обслуговування громадян, які постраждали внаслідок Чорнобильської катастрофи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</si>
  <si>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        ( І категорії) та дітям-інвалідам , інвалідність яких пов"язана з наслідками Чернобильської катастрофи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</si>
</sst>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  <numFmt numFmtId="199" formatCode="#,##0.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3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0" fontId="0" fillId="30" borderId="0" xfId="0" applyFont="1" applyFill="1" applyAlignment="1">
      <alignment/>
    </xf>
    <xf numFmtId="0" fontId="6" fillId="30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justify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6" fontId="6" fillId="0" borderId="0" xfId="0" applyNumberFormat="1" applyFont="1" applyFill="1" applyAlignment="1">
      <alignment/>
    </xf>
    <xf numFmtId="198" fontId="1" fillId="0" borderId="0" xfId="0" applyNumberFormat="1" applyFont="1" applyFill="1" applyAlignment="1">
      <alignment/>
    </xf>
    <xf numFmtId="198" fontId="5" fillId="0" borderId="0" xfId="0" applyNumberFormat="1" applyFont="1" applyFill="1" applyAlignment="1">
      <alignment horizontal="right" vertical="top" wrapText="1"/>
    </xf>
    <xf numFmtId="184" fontId="5" fillId="0" borderId="0" xfId="0" applyNumberFormat="1" applyFont="1" applyFill="1" applyAlignment="1">
      <alignment horizontal="right" vertical="top" wrapText="1"/>
    </xf>
    <xf numFmtId="198" fontId="6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75" zoomScaleSheetLayoutView="75" zoomScalePageLayoutView="25" workbookViewId="0" topLeftCell="A1">
      <selection activeCell="B12" sqref="B12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6" customWidth="1"/>
    <col min="4" max="4" width="16.625" style="14" customWidth="1"/>
    <col min="5" max="5" width="17.75390625" style="14" customWidth="1"/>
    <col min="6" max="6" width="17.875" style="14" customWidth="1"/>
    <col min="7" max="7" width="12.875" style="0" bestFit="1" customWidth="1"/>
  </cols>
  <sheetData>
    <row r="1" spans="1:6" s="1" customFormat="1" ht="18.75">
      <c r="A1" s="6"/>
      <c r="B1" s="5"/>
      <c r="C1" s="18"/>
      <c r="D1" s="6"/>
      <c r="E1" s="64" t="s">
        <v>54</v>
      </c>
      <c r="F1" s="64"/>
    </row>
    <row r="2" spans="1:6" s="1" customFormat="1" ht="18.75">
      <c r="A2" s="6"/>
      <c r="B2" s="8"/>
      <c r="C2" s="18"/>
      <c r="D2" s="6"/>
      <c r="E2" s="64" t="s">
        <v>46</v>
      </c>
      <c r="F2" s="64"/>
    </row>
    <row r="3" spans="1:6" s="1" customFormat="1" ht="18.75" customHeight="1">
      <c r="A3" s="6"/>
      <c r="B3" s="5"/>
      <c r="C3" s="18"/>
      <c r="D3" s="6"/>
      <c r="E3" s="70" t="s">
        <v>49</v>
      </c>
      <c r="F3" s="70"/>
    </row>
    <row r="4" spans="1:6" s="1" customFormat="1" ht="57.75" customHeight="1">
      <c r="A4" s="63" t="s">
        <v>65</v>
      </c>
      <c r="B4" s="63"/>
      <c r="C4" s="63"/>
      <c r="D4" s="63"/>
      <c r="E4" s="63"/>
      <c r="F4" s="63"/>
    </row>
    <row r="5" spans="1:6" s="1" customFormat="1" ht="15.75" customHeight="1">
      <c r="A5" s="6"/>
      <c r="B5" s="5" t="s">
        <v>13</v>
      </c>
      <c r="C5" s="18"/>
      <c r="D5" s="6"/>
      <c r="E5" s="69" t="s">
        <v>12</v>
      </c>
      <c r="F5" s="69"/>
    </row>
    <row r="6" spans="1:6" s="1" customFormat="1" ht="24.75" customHeight="1">
      <c r="A6" s="65" t="s">
        <v>16</v>
      </c>
      <c r="B6" s="65" t="s">
        <v>0</v>
      </c>
      <c r="C6" s="67" t="s">
        <v>1</v>
      </c>
      <c r="D6" s="61" t="s">
        <v>2</v>
      </c>
      <c r="E6" s="62"/>
      <c r="F6" s="65" t="s">
        <v>3</v>
      </c>
    </row>
    <row r="7" spans="1:6" s="1" customFormat="1" ht="60" customHeight="1">
      <c r="A7" s="66"/>
      <c r="B7" s="66"/>
      <c r="C7" s="68"/>
      <c r="D7" s="27" t="s">
        <v>36</v>
      </c>
      <c r="E7" s="19" t="s">
        <v>25</v>
      </c>
      <c r="F7" s="66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17772.199999999997</v>
      </c>
      <c r="D9" s="17">
        <f>SUM(D10,)</f>
        <v>0</v>
      </c>
      <c r="E9" s="17"/>
      <c r="F9" s="17">
        <f>SUM(C9:D9)</f>
        <v>17772.199999999997</v>
      </c>
      <c r="H9" s="28"/>
    </row>
    <row r="10" spans="1:8" s="1" customFormat="1" ht="37.5" customHeight="1">
      <c r="A10" s="10">
        <v>11000000</v>
      </c>
      <c r="B10" s="13" t="s">
        <v>5</v>
      </c>
      <c r="C10" s="16">
        <f>C11</f>
        <v>17772.199999999997</v>
      </c>
      <c r="D10" s="16"/>
      <c r="E10" s="16"/>
      <c r="F10" s="16">
        <f aca="true" t="shared" si="0" ref="F10:F38">SUM(C10:D10)</f>
        <v>17772.199999999997</v>
      </c>
      <c r="H10" s="28"/>
    </row>
    <row r="11" spans="1:8" s="1" customFormat="1" ht="18.75" customHeight="1">
      <c r="A11" s="10">
        <v>11010000</v>
      </c>
      <c r="B11" s="13" t="s">
        <v>18</v>
      </c>
      <c r="C11" s="16">
        <f>C12+C13+C15+C14</f>
        <v>17772.199999999997</v>
      </c>
      <c r="D11" s="16"/>
      <c r="E11" s="16"/>
      <c r="F11" s="16">
        <f t="shared" si="0"/>
        <v>17772.199999999997</v>
      </c>
      <c r="H11" s="28"/>
    </row>
    <row r="12" spans="1:8" s="1" customFormat="1" ht="59.25" customHeight="1">
      <c r="A12" s="10">
        <v>11010100</v>
      </c>
      <c r="B12" s="13" t="s">
        <v>28</v>
      </c>
      <c r="C12" s="16">
        <v>16568.725</v>
      </c>
      <c r="D12" s="16"/>
      <c r="E12" s="16"/>
      <c r="F12" s="16">
        <f t="shared" si="0"/>
        <v>16568.725</v>
      </c>
      <c r="H12" s="28"/>
    </row>
    <row r="13" spans="1:8" s="1" customFormat="1" ht="94.5" customHeight="1">
      <c r="A13" s="10">
        <v>11010200</v>
      </c>
      <c r="B13" s="13" t="s">
        <v>29</v>
      </c>
      <c r="C13" s="16">
        <v>206.254</v>
      </c>
      <c r="D13" s="16"/>
      <c r="E13" s="16"/>
      <c r="F13" s="16">
        <f t="shared" si="0"/>
        <v>206.254</v>
      </c>
      <c r="H13" s="28"/>
    </row>
    <row r="14" spans="1:8" s="1" customFormat="1" ht="58.5" customHeight="1">
      <c r="A14" s="10">
        <v>11010400</v>
      </c>
      <c r="B14" s="56" t="s">
        <v>57</v>
      </c>
      <c r="C14" s="16">
        <v>86.6</v>
      </c>
      <c r="D14" s="16"/>
      <c r="E14" s="16"/>
      <c r="F14" s="16">
        <v>86.6</v>
      </c>
      <c r="H14" s="28"/>
    </row>
    <row r="15" spans="1:8" s="1" customFormat="1" ht="57" customHeight="1">
      <c r="A15" s="15" t="s">
        <v>30</v>
      </c>
      <c r="B15" s="13" t="s">
        <v>31</v>
      </c>
      <c r="C15" s="16">
        <v>910.621</v>
      </c>
      <c r="D15" s="16"/>
      <c r="E15" s="16"/>
      <c r="F15" s="16">
        <f>SUM(C15:D15)</f>
        <v>910.621</v>
      </c>
      <c r="H15" s="28"/>
    </row>
    <row r="16" spans="1:8" s="1" customFormat="1" ht="21" customHeight="1">
      <c r="A16" s="9">
        <v>20000000</v>
      </c>
      <c r="B16" s="4" t="s">
        <v>6</v>
      </c>
      <c r="C16" s="17">
        <f>SUM(C20+C23+C17)</f>
        <v>34.738</v>
      </c>
      <c r="D16" s="17">
        <f>D26+D19</f>
        <v>643</v>
      </c>
      <c r="E16" s="17"/>
      <c r="F16" s="17">
        <f t="shared" si="0"/>
        <v>677.738</v>
      </c>
      <c r="H16" s="28"/>
    </row>
    <row r="17" spans="1:8" s="1" customFormat="1" ht="35.25" customHeight="1">
      <c r="A17" s="59">
        <v>21000000</v>
      </c>
      <c r="B17" s="57" t="s">
        <v>62</v>
      </c>
      <c r="C17" s="17">
        <f>C18</f>
        <v>6.775</v>
      </c>
      <c r="D17" s="17"/>
      <c r="E17" s="17"/>
      <c r="F17" s="17">
        <f>F18</f>
        <v>6.775</v>
      </c>
      <c r="H17" s="28"/>
    </row>
    <row r="18" spans="1:8" s="1" customFormat="1" ht="112.5" customHeight="1">
      <c r="A18" s="60">
        <v>21010000</v>
      </c>
      <c r="B18" s="58" t="s">
        <v>63</v>
      </c>
      <c r="C18" s="17">
        <f>C19</f>
        <v>6.775</v>
      </c>
      <c r="D18" s="17"/>
      <c r="E18" s="17"/>
      <c r="F18" s="17">
        <f>F19</f>
        <v>6.775</v>
      </c>
      <c r="H18" s="28"/>
    </row>
    <row r="19" spans="1:8" s="1" customFormat="1" ht="58.5" customHeight="1">
      <c r="A19" s="60">
        <v>21010300</v>
      </c>
      <c r="B19" s="55" t="s">
        <v>64</v>
      </c>
      <c r="C19" s="17">
        <v>6.775</v>
      </c>
      <c r="D19" s="51">
        <v>0</v>
      </c>
      <c r="E19" s="17"/>
      <c r="F19" s="16">
        <f t="shared" si="0"/>
        <v>6.775</v>
      </c>
      <c r="H19" s="28"/>
    </row>
    <row r="20" spans="1:8" s="1" customFormat="1" ht="41.25" customHeight="1">
      <c r="A20" s="10">
        <v>22000000</v>
      </c>
      <c r="B20" s="2" t="s">
        <v>19</v>
      </c>
      <c r="C20" s="16">
        <f>SUM(C21)</f>
        <v>25.863</v>
      </c>
      <c r="D20" s="16"/>
      <c r="E20" s="16"/>
      <c r="F20" s="16">
        <f t="shared" si="0"/>
        <v>25.863</v>
      </c>
      <c r="H20" s="28"/>
    </row>
    <row r="21" spans="1:8" s="1" customFormat="1" ht="53.25" customHeight="1">
      <c r="A21" s="10">
        <v>22080000</v>
      </c>
      <c r="B21" s="2" t="s">
        <v>20</v>
      </c>
      <c r="C21" s="16">
        <f>C22</f>
        <v>25.863</v>
      </c>
      <c r="D21" s="16"/>
      <c r="E21" s="16"/>
      <c r="F21" s="16">
        <f t="shared" si="0"/>
        <v>25.863</v>
      </c>
      <c r="H21" s="28"/>
    </row>
    <row r="22" spans="1:8" s="1" customFormat="1" ht="54" customHeight="1">
      <c r="A22" s="10">
        <v>22080400</v>
      </c>
      <c r="B22" s="2" t="s">
        <v>21</v>
      </c>
      <c r="C22" s="16">
        <v>25.863</v>
      </c>
      <c r="D22" s="16"/>
      <c r="E22" s="16"/>
      <c r="F22" s="16">
        <f t="shared" si="0"/>
        <v>25.863</v>
      </c>
      <c r="H22" s="28"/>
    </row>
    <row r="23" spans="1:8" s="1" customFormat="1" ht="18.75" customHeight="1">
      <c r="A23" s="10">
        <v>24000000</v>
      </c>
      <c r="B23" s="2" t="s">
        <v>7</v>
      </c>
      <c r="C23" s="16">
        <f>C24</f>
        <v>2.1</v>
      </c>
      <c r="D23" s="16"/>
      <c r="E23" s="16"/>
      <c r="F23" s="16">
        <f t="shared" si="0"/>
        <v>2.1</v>
      </c>
      <c r="H23" s="28"/>
    </row>
    <row r="24" spans="1:8" s="1" customFormat="1" ht="19.5" customHeight="1">
      <c r="A24" s="10">
        <v>24060000</v>
      </c>
      <c r="B24" s="2" t="s">
        <v>17</v>
      </c>
      <c r="C24" s="16">
        <f>C25</f>
        <v>2.1</v>
      </c>
      <c r="D24" s="16"/>
      <c r="E24" s="16"/>
      <c r="F24" s="16">
        <f t="shared" si="0"/>
        <v>2.1</v>
      </c>
      <c r="H24" s="28"/>
    </row>
    <row r="25" spans="1:8" s="1" customFormat="1" ht="19.5" customHeight="1">
      <c r="A25" s="10">
        <v>24060300</v>
      </c>
      <c r="B25" s="2" t="s">
        <v>17</v>
      </c>
      <c r="C25" s="16">
        <v>2.1</v>
      </c>
      <c r="D25" s="16"/>
      <c r="E25" s="16"/>
      <c r="F25" s="16">
        <f t="shared" si="0"/>
        <v>2.1</v>
      </c>
      <c r="H25" s="28"/>
    </row>
    <row r="26" spans="1:8" s="1" customFormat="1" ht="18" customHeight="1">
      <c r="A26" s="10">
        <v>25000000</v>
      </c>
      <c r="B26" s="2" t="s">
        <v>8</v>
      </c>
      <c r="C26" s="16"/>
      <c r="D26" s="16">
        <v>643</v>
      </c>
      <c r="E26" s="16"/>
      <c r="F26" s="16">
        <f t="shared" si="0"/>
        <v>643</v>
      </c>
      <c r="H26" s="28"/>
    </row>
    <row r="27" spans="1:8" s="1" customFormat="1" ht="24" customHeight="1">
      <c r="A27" s="10"/>
      <c r="B27" s="38" t="s">
        <v>47</v>
      </c>
      <c r="C27" s="17">
        <f>C9+C16</f>
        <v>17806.938</v>
      </c>
      <c r="D27" s="53">
        <f>D9+D16</f>
        <v>643</v>
      </c>
      <c r="E27" s="53">
        <f>E9+E16</f>
        <v>0</v>
      </c>
      <c r="F27" s="53">
        <f>F9+F16</f>
        <v>18449.938</v>
      </c>
      <c r="H27" s="28"/>
    </row>
    <row r="28" spans="1:8" s="1" customFormat="1" ht="24" customHeight="1">
      <c r="A28" s="9">
        <v>40000000</v>
      </c>
      <c r="B28" s="4" t="s">
        <v>9</v>
      </c>
      <c r="C28" s="17">
        <f>SUM(C29)</f>
        <v>142589.456</v>
      </c>
      <c r="D28" s="17">
        <f>SUM(D29)</f>
        <v>1241.2</v>
      </c>
      <c r="E28" s="17">
        <f>SUM(E29)</f>
        <v>0</v>
      </c>
      <c r="F28" s="17">
        <f t="shared" si="0"/>
        <v>143830.65600000002</v>
      </c>
      <c r="H28" s="28"/>
    </row>
    <row r="29" spans="1:8" s="1" customFormat="1" ht="21" customHeight="1">
      <c r="A29" s="10">
        <v>41000000</v>
      </c>
      <c r="B29" s="2" t="s">
        <v>10</v>
      </c>
      <c r="C29" s="16">
        <f>C30+C34</f>
        <v>142589.456</v>
      </c>
      <c r="D29" s="16">
        <f>D30+D34</f>
        <v>1241.2</v>
      </c>
      <c r="E29" s="16">
        <f>E30+E34</f>
        <v>0</v>
      </c>
      <c r="F29" s="16">
        <f>F30+F34</f>
        <v>143830.65600000002</v>
      </c>
      <c r="H29" s="28"/>
    </row>
    <row r="30" spans="1:8" s="1" customFormat="1" ht="31.5" customHeight="1">
      <c r="A30" s="9">
        <v>41020000</v>
      </c>
      <c r="B30" s="3" t="s">
        <v>14</v>
      </c>
      <c r="C30" s="17">
        <f>C31+C32+C33</f>
        <v>72989.8</v>
      </c>
      <c r="D30" s="29">
        <f>D31+D32</f>
        <v>0</v>
      </c>
      <c r="E30" s="29">
        <f>E31+E32</f>
        <v>0</v>
      </c>
      <c r="F30" s="17">
        <f>C30+D30</f>
        <v>72989.8</v>
      </c>
      <c r="H30" s="28"/>
    </row>
    <row r="31" spans="1:8" s="1" customFormat="1" ht="37.5">
      <c r="A31" s="10">
        <v>41020100</v>
      </c>
      <c r="B31" s="2" t="s">
        <v>22</v>
      </c>
      <c r="C31" s="16">
        <v>72219.2</v>
      </c>
      <c r="D31" s="16"/>
      <c r="E31" s="16"/>
      <c r="F31" s="16">
        <f t="shared" si="0"/>
        <v>72219.2</v>
      </c>
      <c r="H31" s="28"/>
    </row>
    <row r="32" spans="1:8" s="1" customFormat="1" ht="62.25" customHeight="1">
      <c r="A32" s="10">
        <v>41020600</v>
      </c>
      <c r="B32" s="2" t="s">
        <v>23</v>
      </c>
      <c r="C32" s="16">
        <v>590.6</v>
      </c>
      <c r="D32" s="16"/>
      <c r="E32" s="16"/>
      <c r="F32" s="16">
        <f t="shared" si="0"/>
        <v>590.6</v>
      </c>
      <c r="H32" s="28"/>
    </row>
    <row r="33" spans="1:8" s="1" customFormat="1" ht="94.5" customHeight="1">
      <c r="A33" s="10" t="s">
        <v>13</v>
      </c>
      <c r="B33" s="2" t="s">
        <v>60</v>
      </c>
      <c r="C33" s="16">
        <v>180</v>
      </c>
      <c r="D33" s="16"/>
      <c r="E33" s="16"/>
      <c r="F33" s="16">
        <f t="shared" si="0"/>
        <v>180</v>
      </c>
      <c r="H33" s="28"/>
    </row>
    <row r="34" spans="1:8" s="1" customFormat="1" ht="27.75" customHeight="1">
      <c r="A34" s="9">
        <v>41030000</v>
      </c>
      <c r="B34" s="3" t="s">
        <v>15</v>
      </c>
      <c r="C34" s="17">
        <f>C35+C36+C37+C38+C40+C44+C50+C61+C62+C63</f>
        <v>69599.656</v>
      </c>
      <c r="D34" s="17">
        <f>D39+D40</f>
        <v>1241.2</v>
      </c>
      <c r="E34" s="17">
        <f>E39+E40</f>
        <v>0</v>
      </c>
      <c r="F34" s="17">
        <f>SUM(C34+D34)</f>
        <v>70840.856</v>
      </c>
      <c r="H34" s="28"/>
    </row>
    <row r="35" spans="1:8" s="1" customFormat="1" ht="77.25" customHeight="1">
      <c r="A35" s="10">
        <v>41030600</v>
      </c>
      <c r="B35" s="2" t="s">
        <v>35</v>
      </c>
      <c r="C35" s="16">
        <v>62011.8</v>
      </c>
      <c r="D35" s="16"/>
      <c r="E35" s="22"/>
      <c r="F35" s="16">
        <f t="shared" si="0"/>
        <v>62011.8</v>
      </c>
      <c r="H35" s="28"/>
    </row>
    <row r="36" spans="1:8" s="1" customFormat="1" ht="138" customHeight="1">
      <c r="A36" s="10">
        <v>41030800</v>
      </c>
      <c r="B36" s="2" t="s">
        <v>32</v>
      </c>
      <c r="C36" s="16">
        <v>3978</v>
      </c>
      <c r="D36" s="30">
        <v>0</v>
      </c>
      <c r="E36" s="23" t="s">
        <v>13</v>
      </c>
      <c r="F36" s="16">
        <f t="shared" si="0"/>
        <v>3978</v>
      </c>
      <c r="H36" s="28"/>
    </row>
    <row r="37" spans="1:8" s="1" customFormat="1" ht="289.5" customHeight="1">
      <c r="A37" s="10">
        <v>41030900</v>
      </c>
      <c r="B37" s="2" t="s">
        <v>27</v>
      </c>
      <c r="C37" s="16">
        <v>278.8</v>
      </c>
      <c r="D37" s="16"/>
      <c r="E37" s="16"/>
      <c r="F37" s="16">
        <f t="shared" si="0"/>
        <v>278.8</v>
      </c>
      <c r="H37" s="28"/>
    </row>
    <row r="38" spans="1:8" s="1" customFormat="1" ht="84.75" customHeight="1">
      <c r="A38" s="10">
        <v>41031000</v>
      </c>
      <c r="B38" s="2" t="s">
        <v>33</v>
      </c>
      <c r="C38" s="16">
        <v>646.1</v>
      </c>
      <c r="D38" s="16"/>
      <c r="E38" s="16"/>
      <c r="F38" s="16">
        <f t="shared" si="0"/>
        <v>646.1</v>
      </c>
      <c r="H38" s="28"/>
    </row>
    <row r="39" spans="1:8" s="1" customFormat="1" ht="79.5" customHeight="1">
      <c r="A39" s="11" t="s">
        <v>24</v>
      </c>
      <c r="B39" s="2" t="s">
        <v>34</v>
      </c>
      <c r="C39" s="16" t="s">
        <v>13</v>
      </c>
      <c r="D39" s="16">
        <v>851.6</v>
      </c>
      <c r="E39" s="16"/>
      <c r="F39" s="16">
        <f>SUM(C39:D39)</f>
        <v>851.6</v>
      </c>
      <c r="H39" s="28"/>
    </row>
    <row r="40" spans="1:8" s="1" customFormat="1" ht="23.25" customHeight="1">
      <c r="A40" s="36">
        <v>41035000</v>
      </c>
      <c r="B40" s="32" t="s">
        <v>37</v>
      </c>
      <c r="C40" s="16">
        <f>C43+C42</f>
        <v>200</v>
      </c>
      <c r="D40" s="51">
        <f>D43+D42</f>
        <v>389.6</v>
      </c>
      <c r="E40" s="16">
        <f>E43+E42</f>
        <v>0</v>
      </c>
      <c r="F40" s="51">
        <f>C40+D40</f>
        <v>589.6</v>
      </c>
      <c r="H40" s="28"/>
    </row>
    <row r="41" spans="1:8" s="1" customFormat="1" ht="28.5" customHeight="1">
      <c r="A41" s="36"/>
      <c r="B41" s="32" t="s">
        <v>38</v>
      </c>
      <c r="C41" s="16"/>
      <c r="D41" s="16"/>
      <c r="E41" s="16"/>
      <c r="F41" s="16"/>
      <c r="H41" s="28"/>
    </row>
    <row r="42" spans="1:8" s="1" customFormat="1" ht="84" customHeight="1">
      <c r="A42" s="36"/>
      <c r="B42" s="32" t="s">
        <v>55</v>
      </c>
      <c r="C42"/>
      <c r="D42" s="16">
        <v>389.6</v>
      </c>
      <c r="E42" s="16"/>
      <c r="F42" s="16">
        <f>C42+D42</f>
        <v>389.6</v>
      </c>
      <c r="H42" s="28"/>
    </row>
    <row r="43" spans="1:8" s="1" customFormat="1" ht="81" customHeight="1">
      <c r="A43" s="36"/>
      <c r="B43" s="32" t="s">
        <v>58</v>
      </c>
      <c r="C43" s="16">
        <v>200</v>
      </c>
      <c r="D43" s="16"/>
      <c r="E43" s="16"/>
      <c r="F43" s="16">
        <f>C43+D43</f>
        <v>200</v>
      </c>
      <c r="H43" s="28"/>
    </row>
    <row r="44" spans="1:8" s="1" customFormat="1" ht="60" customHeight="1">
      <c r="A44" s="36">
        <v>41035200</v>
      </c>
      <c r="B44" s="33" t="s">
        <v>39</v>
      </c>
      <c r="C44" s="16">
        <f>C46+C47+C48+C49</f>
        <v>839.4</v>
      </c>
      <c r="D44" s="16"/>
      <c r="E44" s="16"/>
      <c r="F44" s="16">
        <f>C44+D44</f>
        <v>839.4</v>
      </c>
      <c r="H44" s="28"/>
    </row>
    <row r="45" spans="1:8" s="1" customFormat="1" ht="27.75" customHeight="1">
      <c r="A45" s="31"/>
      <c r="B45" s="35" t="s">
        <v>38</v>
      </c>
      <c r="C45" s="16"/>
      <c r="D45" s="16"/>
      <c r="E45" s="16"/>
      <c r="F45" s="16"/>
      <c r="H45" s="28"/>
    </row>
    <row r="46" spans="1:8" s="1" customFormat="1" ht="66" customHeight="1">
      <c r="A46" s="31"/>
      <c r="B46" s="31" t="s">
        <v>45</v>
      </c>
      <c r="C46" s="16">
        <v>754.1</v>
      </c>
      <c r="D46" s="16"/>
      <c r="E46" s="16"/>
      <c r="F46" s="41">
        <f>C46+D46</f>
        <v>754.1</v>
      </c>
      <c r="H46" s="28"/>
    </row>
    <row r="47" spans="1:8" s="1" customFormat="1" ht="98.25" customHeight="1">
      <c r="A47" s="31"/>
      <c r="B47" s="31" t="s">
        <v>40</v>
      </c>
      <c r="C47" s="16">
        <v>11</v>
      </c>
      <c r="D47" s="16"/>
      <c r="E47" s="16"/>
      <c r="F47" s="41">
        <f>C47+D47</f>
        <v>11</v>
      </c>
      <c r="H47" s="28"/>
    </row>
    <row r="48" spans="1:8" s="1" customFormat="1" ht="64.5" customHeight="1">
      <c r="A48" s="31"/>
      <c r="B48" s="31" t="s">
        <v>50</v>
      </c>
      <c r="C48" s="16">
        <v>17.4</v>
      </c>
      <c r="D48" s="16"/>
      <c r="E48" s="16"/>
      <c r="F48" s="41">
        <f aca="true" t="shared" si="1" ref="F48:F55">C48+D48</f>
        <v>17.4</v>
      </c>
      <c r="H48" s="28"/>
    </row>
    <row r="49" spans="1:8" s="1" customFormat="1" ht="61.5" customHeight="1">
      <c r="A49" s="31"/>
      <c r="B49" s="32" t="s">
        <v>66</v>
      </c>
      <c r="C49" s="16">
        <v>56.9</v>
      </c>
      <c r="D49" s="17"/>
      <c r="E49" s="17"/>
      <c r="F49" s="41">
        <f t="shared" si="1"/>
        <v>56.9</v>
      </c>
      <c r="H49" s="28"/>
    </row>
    <row r="50" spans="1:8" s="1" customFormat="1" ht="60.75" customHeight="1">
      <c r="A50" s="31">
        <v>41035600</v>
      </c>
      <c r="B50" s="45" t="s">
        <v>41</v>
      </c>
      <c r="C50" s="52">
        <f>C54+C55</f>
        <v>208.55599999999998</v>
      </c>
      <c r="D50" s="24"/>
      <c r="E50" s="24"/>
      <c r="F50" s="41">
        <f t="shared" si="1"/>
        <v>208.55599999999998</v>
      </c>
      <c r="H50" s="28"/>
    </row>
    <row r="51" spans="1:8" s="1" customFormat="1" ht="3.75" customHeight="1">
      <c r="A51" s="34"/>
      <c r="B51" s="34"/>
      <c r="C51" s="6"/>
      <c r="D51" s="6"/>
      <c r="E51" s="6"/>
      <c r="F51" s="41">
        <f t="shared" si="1"/>
        <v>0</v>
      </c>
      <c r="H51" s="28"/>
    </row>
    <row r="52" spans="1:8" s="1" customFormat="1" ht="15" customHeight="1" hidden="1">
      <c r="A52" s="31"/>
      <c r="B52" s="35"/>
      <c r="C52" s="6"/>
      <c r="D52" s="6"/>
      <c r="E52" s="6"/>
      <c r="F52" s="41">
        <f t="shared" si="1"/>
        <v>0</v>
      </c>
      <c r="H52" s="28"/>
    </row>
    <row r="53" spans="1:8" s="1" customFormat="1" ht="19.5" customHeight="1">
      <c r="A53" s="31"/>
      <c r="B53" s="35" t="s">
        <v>38</v>
      </c>
      <c r="C53" s="25"/>
      <c r="D53" s="25"/>
      <c r="E53" s="7"/>
      <c r="F53" s="41">
        <f t="shared" si="1"/>
        <v>0</v>
      </c>
      <c r="H53" s="28"/>
    </row>
    <row r="54" spans="1:8" s="1" customFormat="1" ht="55.5" customHeight="1">
      <c r="A54" s="31"/>
      <c r="B54" s="35" t="s">
        <v>53</v>
      </c>
      <c r="C54" s="41">
        <v>162</v>
      </c>
      <c r="D54" s="39"/>
      <c r="E54" s="40"/>
      <c r="F54" s="41">
        <f t="shared" si="1"/>
        <v>162</v>
      </c>
      <c r="H54" s="28"/>
    </row>
    <row r="55" spans="1:8" s="1" customFormat="1" ht="19.5" customHeight="1">
      <c r="A55" s="31"/>
      <c r="B55" s="35" t="s">
        <v>48</v>
      </c>
      <c r="C55" s="41">
        <f>C57+C58+C59+C60</f>
        <v>46.556</v>
      </c>
      <c r="D55" s="42"/>
      <c r="E55" s="43"/>
      <c r="F55" s="41">
        <f t="shared" si="1"/>
        <v>46.556</v>
      </c>
      <c r="H55" s="28"/>
    </row>
    <row r="56" spans="1:8" s="1" customFormat="1" ht="19.5" customHeight="1">
      <c r="A56" s="31"/>
      <c r="B56" s="35" t="s">
        <v>38</v>
      </c>
      <c r="C56" s="42"/>
      <c r="D56" s="42"/>
      <c r="E56" s="43"/>
      <c r="F56" s="41"/>
      <c r="H56" s="28"/>
    </row>
    <row r="57" spans="1:8" s="1" customFormat="1" ht="97.5" customHeight="1">
      <c r="A57" s="31"/>
      <c r="B57" s="31" t="s">
        <v>42</v>
      </c>
      <c r="C57" s="41">
        <v>31</v>
      </c>
      <c r="D57" s="42"/>
      <c r="E57" s="44" t="s">
        <v>13</v>
      </c>
      <c r="F57" s="41">
        <f aca="true" t="shared" si="2" ref="F57:F63">C57+D57</f>
        <v>31</v>
      </c>
      <c r="G57" s="6"/>
      <c r="H57" s="28"/>
    </row>
    <row r="58" spans="1:8" s="1" customFormat="1" ht="75">
      <c r="A58" s="31"/>
      <c r="B58" s="32" t="s">
        <v>59</v>
      </c>
      <c r="C58" s="41">
        <v>2.73</v>
      </c>
      <c r="D58" s="46"/>
      <c r="E58" s="46"/>
      <c r="F58" s="41">
        <f t="shared" si="2"/>
        <v>2.73</v>
      </c>
      <c r="G58" s="6"/>
      <c r="H58" s="28"/>
    </row>
    <row r="59" spans="1:8" s="1" customFormat="1" ht="102.75" customHeight="1">
      <c r="A59" s="31"/>
      <c r="B59" s="32" t="s">
        <v>67</v>
      </c>
      <c r="C59" s="41">
        <v>8.47</v>
      </c>
      <c r="D59" s="47"/>
      <c r="E59" s="47"/>
      <c r="F59" s="41">
        <f t="shared" si="2"/>
        <v>8.47</v>
      </c>
      <c r="G59" s="6"/>
      <c r="H59" s="28"/>
    </row>
    <row r="60" spans="1:8" s="1" customFormat="1" ht="75">
      <c r="A60" s="31"/>
      <c r="B60" s="31" t="s">
        <v>43</v>
      </c>
      <c r="C60" s="41">
        <v>4.356</v>
      </c>
      <c r="D60" s="48"/>
      <c r="E60" s="48"/>
      <c r="F60" s="41">
        <f t="shared" si="2"/>
        <v>4.356</v>
      </c>
      <c r="G60" s="6"/>
      <c r="H60" s="28"/>
    </row>
    <row r="61" spans="1:8" s="1" customFormat="1" ht="146.25" customHeight="1">
      <c r="A61" s="31">
        <v>41035800</v>
      </c>
      <c r="B61" s="35" t="s">
        <v>44</v>
      </c>
      <c r="C61" s="41">
        <v>491.5</v>
      </c>
      <c r="D61" s="46"/>
      <c r="E61" s="46"/>
      <c r="F61" s="41">
        <f t="shared" si="2"/>
        <v>491.5</v>
      </c>
      <c r="G61" s="6"/>
      <c r="H61" s="28"/>
    </row>
    <row r="62" spans="1:8" s="1" customFormat="1" ht="78.75" customHeight="1">
      <c r="A62" s="31">
        <v>41036300</v>
      </c>
      <c r="B62" s="54" t="s">
        <v>56</v>
      </c>
      <c r="C62" s="41">
        <v>298</v>
      </c>
      <c r="D62" s="6"/>
      <c r="E62" s="6"/>
      <c r="F62" s="41">
        <f t="shared" si="2"/>
        <v>298</v>
      </c>
      <c r="G62" s="6"/>
      <c r="H62" s="28"/>
    </row>
    <row r="63" spans="1:8" s="1" customFormat="1" ht="78.75" customHeight="1">
      <c r="A63" s="31"/>
      <c r="B63" s="2" t="s">
        <v>61</v>
      </c>
      <c r="C63" s="41">
        <v>647.5</v>
      </c>
      <c r="D63" s="6"/>
      <c r="E63" s="6"/>
      <c r="F63" s="41">
        <f t="shared" si="2"/>
        <v>647.5</v>
      </c>
      <c r="G63" s="6"/>
      <c r="H63" s="28"/>
    </row>
    <row r="64" spans="1:8" s="1" customFormat="1" ht="18.75">
      <c r="A64" s="31"/>
      <c r="B64" s="37" t="s">
        <v>11</v>
      </c>
      <c r="C64" s="49">
        <f>C9+C16+C28</f>
        <v>160396.394</v>
      </c>
      <c r="D64" s="49">
        <f>D16+D28</f>
        <v>1884.2</v>
      </c>
      <c r="E64" s="49">
        <f>E16+E28</f>
        <v>0</v>
      </c>
      <c r="F64" s="49">
        <f>F9+F16+F28</f>
        <v>162280.594</v>
      </c>
      <c r="G64" s="50"/>
      <c r="H64" s="28"/>
    </row>
    <row r="65" spans="1:8" s="1" customFormat="1" ht="18">
      <c r="A65" s="14"/>
      <c r="B65" s="7"/>
      <c r="C65" s="6"/>
      <c r="D65" s="6"/>
      <c r="E65" s="6"/>
      <c r="F65" s="6"/>
      <c r="G65" s="6"/>
      <c r="H65" s="28"/>
    </row>
    <row r="66" spans="1:8" s="1" customFormat="1" ht="18">
      <c r="A66" s="14"/>
      <c r="B66" s="7"/>
      <c r="C66" s="6"/>
      <c r="D66" s="6"/>
      <c r="E66" s="6"/>
      <c r="F66" s="6"/>
      <c r="G66" s="6"/>
      <c r="H66" s="28"/>
    </row>
    <row r="67" spans="1:8" s="1" customFormat="1" ht="18.75">
      <c r="A67" s="5" t="s">
        <v>51</v>
      </c>
      <c r="B67" s="5"/>
      <c r="C67" s="5"/>
      <c r="D67" s="5" t="s">
        <v>52</v>
      </c>
      <c r="E67" s="5"/>
      <c r="F67" s="5"/>
      <c r="H67" s="28"/>
    </row>
    <row r="68" spans="1:6" ht="18.75">
      <c r="A68" s="5"/>
      <c r="B68" s="5"/>
      <c r="C68" s="5"/>
      <c r="D68" s="5"/>
      <c r="E68" s="5"/>
      <c r="F68" s="5"/>
    </row>
    <row r="69" spans="1:6" ht="18.75">
      <c r="A69" s="5"/>
      <c r="B69" s="5"/>
      <c r="C69" s="5"/>
      <c r="D69" s="5"/>
      <c r="E69" s="5"/>
      <c r="F69" s="5"/>
    </row>
    <row r="70" ht="18">
      <c r="C70" s="14"/>
    </row>
    <row r="71" ht="18">
      <c r="C71" s="14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3" r:id="rId1"/>
  <headerFooter differentFirst="1" alignWithMargins="0">
    <oddFooter>&amp;C&amp;P</oddFooter>
  </headerFooter>
  <rowBreaks count="2" manualBreakCount="2">
    <brk id="35" max="5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2014-01-23T19:58:23Z</cp:lastPrinted>
  <dcterms:created xsi:type="dcterms:W3CDTF">2002-10-23T13:00:01Z</dcterms:created>
  <dcterms:modified xsi:type="dcterms:W3CDTF">2014-01-23T21:26:21Z</dcterms:modified>
  <cp:category/>
  <cp:version/>
  <cp:contentType/>
  <cp:contentStatus/>
</cp:coreProperties>
</file>