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'Лист1'!$A$1:$M$59</definedName>
  </definedNames>
  <calcPr fullCalcOnLoad="1"/>
</workbook>
</file>

<file path=xl/sharedStrings.xml><?xml version="1.0" encoding="utf-8"?>
<sst xmlns="http://schemas.openxmlformats.org/spreadsheetml/2006/main" count="115" uniqueCount="102">
  <si>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</si>
  <si>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</si>
  <si>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</si>
  <si>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</si>
  <si>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</si>
  <si>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</si>
  <si>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</si>
  <si>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</si>
  <si>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</si>
  <si>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</si>
  <si>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</si>
  <si>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</si>
  <si>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</si>
  <si>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</si>
  <si>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</si>
  <si>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</si>
  <si>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</si>
  <si>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</si>
  <si>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</si>
  <si>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</si>
  <si>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</si>
  <si>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O90000</t>
  </si>
  <si>
    <t>Соціальний захист та соціальне забезпечення</t>
  </si>
  <si>
    <t>до рішення районної ради</t>
  </si>
  <si>
    <t>15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</si>
  <si>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</si>
  <si>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</si>
  <si>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</si>
  <si>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</si>
  <si>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03</t>
  </si>
  <si>
    <t>Райдержадміністрація</t>
  </si>
  <si>
    <t>Додаток 2</t>
  </si>
  <si>
    <t>10</t>
  </si>
  <si>
    <t>Управління  соціального захисту населення райдержадміністрації</t>
  </si>
  <si>
    <t>080000</t>
  </si>
  <si>
    <t>Охорона здоров"я</t>
  </si>
  <si>
    <t>Відділ освіти, молоді і спорту райдержадміністрації</t>
  </si>
  <si>
    <t>080101</t>
  </si>
  <si>
    <t>Лікарні</t>
  </si>
  <si>
    <t>Разом:</t>
  </si>
  <si>
    <t>070401</t>
  </si>
  <si>
    <t>Позашкільні заклади освіти, заходи із позашкільної роботи з  дітьми</t>
  </si>
  <si>
    <t>070806</t>
  </si>
  <si>
    <t>Інші заклади освіти</t>
  </si>
  <si>
    <t>24</t>
  </si>
  <si>
    <t>Відділ культури райдержадміністрації</t>
  </si>
  <si>
    <t>110000</t>
  </si>
  <si>
    <t>Культура і мистецтво</t>
  </si>
  <si>
    <t>110204</t>
  </si>
  <si>
    <t>Палаци і Будинки культури, клуби та інші заклади    клубного типу</t>
  </si>
  <si>
    <t>080800</t>
  </si>
  <si>
    <t>Центри первинної медичної (медико-санітарної) допомоги</t>
  </si>
  <si>
    <t>130107</t>
  </si>
  <si>
    <t>Утримання та навчально-тренувальна робота дитячо-юнацьких спортивних шкіл</t>
  </si>
  <si>
    <t>070802</t>
  </si>
  <si>
    <t>Методична робота, інші заходи у сфері народної освіти</t>
  </si>
  <si>
    <t>070807</t>
  </si>
  <si>
    <t>Інші освітні програми</t>
  </si>
  <si>
    <t>110201</t>
  </si>
  <si>
    <t>Бібліотеки</t>
  </si>
  <si>
    <t>110202</t>
  </si>
  <si>
    <t>Музеї і виставки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</si>
  <si>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</si>
  <si>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</si>
  <si>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</si>
  <si>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</si>
  <si>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Всього:</t>
  </si>
  <si>
    <t>01</t>
  </si>
  <si>
    <t>Районна рада</t>
  </si>
  <si>
    <t>010116</t>
  </si>
  <si>
    <t>Органи  місцевого самоврядування</t>
  </si>
  <si>
    <t xml:space="preserve">130000 </t>
  </si>
  <si>
    <t>Фізична культура і спорт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</si>
  <si>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</si>
  <si>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</si>
  <si>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</si>
  <si>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</si>
  <si>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091204</t>
  </si>
  <si>
    <t>Територіальні центри соціального обслуговування (надання соціальних послуг)</t>
  </si>
  <si>
    <t>091101</t>
  </si>
  <si>
    <t>Утримання центрів соціальних служб для сім"ї, дітей та молоді</t>
  </si>
  <si>
    <t>76</t>
  </si>
  <si>
    <t>Фінансове управління райдержадміністрації</t>
  </si>
  <si>
    <t>Зміни до видатків районного бюджету на 2014 рік за головними розпорядниками бюджетних коштів</t>
  </si>
  <si>
    <t xml:space="preserve">210105 </t>
  </si>
  <si>
    <t>Видатки на запобігання та ліквідацію надзвичайних ситуа-</t>
  </si>
  <si>
    <t>цій та наслідків стихійного лиха</t>
  </si>
  <si>
    <t>090802</t>
  </si>
  <si>
    <t>Інші програми соціального захисту дітей</t>
  </si>
  <si>
    <t>091102</t>
  </si>
  <si>
    <t>Програми і заходи центрів соціальних служб для сім"ї, дітей та молоді</t>
  </si>
  <si>
    <t>091206</t>
  </si>
  <si>
    <t>Центри соціальної реабілітації дітей - інвалідів; центри професійної реабілітації інвалідів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</si>
  <si>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</si>
  <si>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 (на погашення кредиторської заборгованості 2013 року)</t>
  </si>
  <si>
    <t>250404</t>
  </si>
  <si>
    <t xml:space="preserve">Фінансування заходів на виконання районної Програми збереження архівних фондів </t>
  </si>
  <si>
    <t>250380</t>
  </si>
  <si>
    <t xml:space="preserve">Субвенція з районного бюджету міському бюджету м.Баштанка за рахунок залишку коштів за станом на 01 січня 2014 року субвенції з державного бюджету на будівництво, реконструкцію, ремонт та утримання вулиць комунальної власності у населених пунктах </t>
  </si>
  <si>
    <t>070808</t>
  </si>
  <si>
    <t>Допомога дітям- сиротам та дітям,позбавленим батьківського піклування, яким виповнюється 18 років</t>
  </si>
  <si>
    <t xml:space="preserve">06.03.2014 №13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</si>
</sst>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8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center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 shrinkToFit="1"/>
    </xf>
    <xf numFmtId="0" fontId="12" fillId="0" borderId="0" xfId="0" applyFont="1" applyAlignment="1" applyProtection="1">
      <alignment horizontal="left" wrapText="1"/>
      <protection locked="0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center"/>
    </xf>
    <xf numFmtId="182" fontId="16" fillId="0" borderId="0" xfId="0" applyNumberFormat="1" applyFont="1" applyBorder="1" applyAlignment="1" applyProtection="1">
      <alignment horizontal="right" vertical="top"/>
      <protection locked="0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 vertical="justify" wrapText="1"/>
      <protection locked="0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74" fontId="15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181" fontId="9" fillId="0" borderId="0" xfId="0" applyNumberFormat="1" applyFont="1" applyAlignment="1">
      <alignment/>
    </xf>
    <xf numFmtId="0" fontId="1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7" fillId="0" borderId="0" xfId="0" applyFont="1" applyBorder="1" applyAlignment="1">
      <alignment vertical="justify" wrapText="1"/>
    </xf>
    <xf numFmtId="0" fontId="9" fillId="0" borderId="0" xfId="0" applyNumberFormat="1" applyFont="1" applyAlignment="1">
      <alignment horizontal="justify" vertical="top" wrapText="1"/>
    </xf>
    <xf numFmtId="182" fontId="10" fillId="0" borderId="0" xfId="0" applyNumberFormat="1" applyFont="1" applyAlignment="1">
      <alignment vertical="top"/>
    </xf>
    <xf numFmtId="182" fontId="10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1"/>
  <sheetViews>
    <sheetView tabSelected="1" zoomScale="75" zoomScaleNormal="75" zoomScaleSheetLayoutView="100" zoomScalePageLayoutView="0" workbookViewId="0" topLeftCell="C9">
      <pane ySplit="2325" topLeftCell="A1" activePane="bottomLeft" state="split"/>
      <selection pane="topLeft" activeCell="B46" sqref="B46"/>
      <selection pane="bottomLeft" activeCell="L3" sqref="L3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31</v>
      </c>
    </row>
    <row r="2" spans="9:12" ht="12.75">
      <c r="I2" s="1" t="s">
        <v>9</v>
      </c>
      <c r="L2" s="1" t="s">
        <v>23</v>
      </c>
    </row>
    <row r="3" spans="9:12" ht="12.75">
      <c r="I3" s="1" t="s">
        <v>9</v>
      </c>
      <c r="L3" s="1" t="s">
        <v>101</v>
      </c>
    </row>
    <row r="4" spans="1:13" ht="20.25">
      <c r="A4" s="92" t="s">
        <v>83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77" t="s">
        <v>5</v>
      </c>
      <c r="D6" s="97"/>
      <c r="E6" s="97"/>
      <c r="F6" s="77" t="s">
        <v>6</v>
      </c>
      <c r="G6" s="78"/>
      <c r="H6" s="78"/>
      <c r="I6" s="78"/>
      <c r="J6" s="78"/>
      <c r="K6" s="78"/>
      <c r="L6" s="79"/>
      <c r="M6" s="95" t="s">
        <v>20</v>
      </c>
    </row>
    <row r="7" spans="1:13" ht="12.75" customHeight="1">
      <c r="A7" s="86" t="s">
        <v>12</v>
      </c>
      <c r="B7" s="89" t="s">
        <v>14</v>
      </c>
      <c r="C7" s="74" t="s">
        <v>0</v>
      </c>
      <c r="D7" s="94" t="s">
        <v>1</v>
      </c>
      <c r="E7" s="94"/>
      <c r="F7" s="93" t="s">
        <v>0</v>
      </c>
      <c r="G7" s="94" t="s">
        <v>7</v>
      </c>
      <c r="H7" s="94" t="s">
        <v>1</v>
      </c>
      <c r="I7" s="94"/>
      <c r="J7" s="94" t="s">
        <v>8</v>
      </c>
      <c r="K7" s="80" t="s">
        <v>17</v>
      </c>
      <c r="L7" s="81"/>
      <c r="M7" s="96"/>
    </row>
    <row r="8" spans="1:13" ht="12.75" customHeight="1">
      <c r="A8" s="87"/>
      <c r="B8" s="90"/>
      <c r="C8" s="75"/>
      <c r="D8" s="84" t="s">
        <v>2</v>
      </c>
      <c r="E8" s="84" t="s">
        <v>3</v>
      </c>
      <c r="F8" s="93"/>
      <c r="G8" s="94"/>
      <c r="H8" s="84" t="s">
        <v>2</v>
      </c>
      <c r="I8" s="84" t="s">
        <v>3</v>
      </c>
      <c r="J8" s="94"/>
      <c r="K8" s="82" t="s">
        <v>18</v>
      </c>
      <c r="L8" s="17" t="s">
        <v>17</v>
      </c>
      <c r="M8" s="96"/>
    </row>
    <row r="9" spans="1:13" ht="131.25" customHeight="1">
      <c r="A9" s="88"/>
      <c r="B9" s="91"/>
      <c r="C9" s="76"/>
      <c r="D9" s="85"/>
      <c r="E9" s="85"/>
      <c r="F9" s="93"/>
      <c r="G9" s="94"/>
      <c r="H9" s="85"/>
      <c r="I9" s="85"/>
      <c r="J9" s="94"/>
      <c r="K9" s="83"/>
      <c r="L9" s="17" t="s">
        <v>19</v>
      </c>
      <c r="M9" s="96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5.75" customHeight="1">
      <c r="A11" s="50" t="s">
        <v>67</v>
      </c>
      <c r="B11" s="51" t="s">
        <v>68</v>
      </c>
      <c r="C11" s="62"/>
      <c r="D11" s="62"/>
      <c r="E11" s="62"/>
      <c r="F11" s="61"/>
      <c r="G11" s="61"/>
      <c r="H11" s="61"/>
      <c r="I11" s="61"/>
      <c r="J11" s="61"/>
      <c r="K11" s="61"/>
      <c r="L11" s="61"/>
      <c r="M11" s="61"/>
    </row>
    <row r="12" spans="1:13" ht="17.25" customHeight="1">
      <c r="A12" s="50" t="s">
        <v>69</v>
      </c>
      <c r="B12" s="60" t="s">
        <v>70</v>
      </c>
      <c r="C12" s="63">
        <v>18.658</v>
      </c>
      <c r="D12" s="62"/>
      <c r="E12" s="64"/>
      <c r="F12" s="61"/>
      <c r="G12" s="61"/>
      <c r="H12" s="61"/>
      <c r="I12" s="61"/>
      <c r="J12" s="61"/>
      <c r="K12" s="61"/>
      <c r="L12" s="61"/>
      <c r="M12" s="30">
        <f>F12+C12</f>
        <v>18.658</v>
      </c>
    </row>
    <row r="13" spans="1:13" ht="19.5" customHeight="1">
      <c r="A13" s="61"/>
      <c r="B13" s="37" t="s">
        <v>0</v>
      </c>
      <c r="C13" s="65">
        <f>C12</f>
        <v>18.658</v>
      </c>
      <c r="D13" s="65"/>
      <c r="E13" s="65"/>
      <c r="F13" s="65"/>
      <c r="G13" s="65"/>
      <c r="H13" s="65"/>
      <c r="I13" s="65"/>
      <c r="J13" s="65"/>
      <c r="K13" s="65"/>
      <c r="L13" s="65"/>
      <c r="M13" s="31">
        <f>F13+C13</f>
        <v>18.658</v>
      </c>
    </row>
    <row r="14" spans="1:13" ht="15.75" customHeight="1">
      <c r="A14" s="15" t="s">
        <v>29</v>
      </c>
      <c r="B14" s="9" t="s">
        <v>30</v>
      </c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44" t="s">
        <v>34</v>
      </c>
      <c r="B15" s="45" t="s">
        <v>35</v>
      </c>
      <c r="C15" s="34">
        <f>C16+C17</f>
        <v>280.49899999999997</v>
      </c>
      <c r="D15" s="34">
        <f>D16+D17</f>
        <v>-3917.95</v>
      </c>
      <c r="E15" s="34">
        <f>E16+E17</f>
        <v>-392.7</v>
      </c>
      <c r="F15" s="34">
        <f>G15+J15</f>
        <v>383.455</v>
      </c>
      <c r="G15" s="52"/>
      <c r="H15" s="52"/>
      <c r="I15" s="52"/>
      <c r="J15" s="53">
        <f>J16+J17</f>
        <v>383.455</v>
      </c>
      <c r="K15" s="53">
        <f>K16+K17</f>
        <v>383.455</v>
      </c>
      <c r="L15" s="53">
        <f>L16+L17</f>
        <v>134.6</v>
      </c>
      <c r="M15" s="30">
        <f aca="true" t="shared" si="0" ref="M15:M36">F15+C15</f>
        <v>663.954</v>
      </c>
    </row>
    <row r="16" spans="1:13" ht="15.75" customHeight="1">
      <c r="A16" s="48" t="s">
        <v>37</v>
      </c>
      <c r="B16" s="43" t="s">
        <v>38</v>
      </c>
      <c r="C16" s="34">
        <f>105.883+153+1.9</f>
        <v>260.78299999999996</v>
      </c>
      <c r="D16" s="53"/>
      <c r="E16" s="34"/>
      <c r="F16" s="34">
        <f>G16+J16</f>
        <v>380.955</v>
      </c>
      <c r="G16" s="52"/>
      <c r="H16" s="52"/>
      <c r="I16" s="52"/>
      <c r="J16" s="53">
        <f>30+102.1+48.855+200</f>
        <v>380.955</v>
      </c>
      <c r="K16" s="66">
        <f>30+102.1+48.855+200</f>
        <v>380.955</v>
      </c>
      <c r="L16" s="66">
        <f>30+102.1</f>
        <v>132.1</v>
      </c>
      <c r="M16" s="30">
        <f t="shared" si="0"/>
        <v>641.7379999999999</v>
      </c>
    </row>
    <row r="17" spans="1:13" ht="18.75" customHeight="1">
      <c r="A17" s="46" t="s">
        <v>50</v>
      </c>
      <c r="B17" s="43" t="s">
        <v>51</v>
      </c>
      <c r="C17" s="34">
        <f>1.716+18</f>
        <v>19.716</v>
      </c>
      <c r="D17" s="34">
        <v>-3917.95</v>
      </c>
      <c r="E17" s="34">
        <v>-392.7</v>
      </c>
      <c r="F17" s="30">
        <f>G17+J17</f>
        <v>2.5</v>
      </c>
      <c r="G17" s="33"/>
      <c r="H17" s="33"/>
      <c r="I17" s="33"/>
      <c r="J17" s="30">
        <v>2.5</v>
      </c>
      <c r="K17" s="30">
        <v>2.5</v>
      </c>
      <c r="L17" s="30">
        <v>2.5</v>
      </c>
      <c r="M17" s="30">
        <f t="shared" si="0"/>
        <v>22.216</v>
      </c>
    </row>
    <row r="18" spans="1:13" ht="18.75" customHeight="1">
      <c r="A18" s="46" t="s">
        <v>87</v>
      </c>
      <c r="B18" s="43" t="s">
        <v>88</v>
      </c>
      <c r="C18" s="34">
        <v>0.5</v>
      </c>
      <c r="D18" s="34"/>
      <c r="E18" s="34"/>
      <c r="F18" s="30"/>
      <c r="G18" s="33"/>
      <c r="H18" s="33"/>
      <c r="I18" s="33"/>
      <c r="J18" s="30"/>
      <c r="K18" s="30"/>
      <c r="L18" s="30"/>
      <c r="M18" s="30">
        <f t="shared" si="0"/>
        <v>0.5</v>
      </c>
    </row>
    <row r="19" spans="1:13" ht="18.75" customHeight="1">
      <c r="A19" s="46" t="s">
        <v>84</v>
      </c>
      <c r="B19" s="68" t="s">
        <v>85</v>
      </c>
      <c r="C19" s="34">
        <f>4.122+51</f>
        <v>55.122</v>
      </c>
      <c r="D19" s="34"/>
      <c r="E19" s="34"/>
      <c r="F19" s="30"/>
      <c r="G19" s="33"/>
      <c r="H19" s="33"/>
      <c r="I19" s="33"/>
      <c r="J19" s="30"/>
      <c r="K19" s="30"/>
      <c r="L19" s="30"/>
      <c r="M19" s="30">
        <f t="shared" si="0"/>
        <v>55.122</v>
      </c>
    </row>
    <row r="20" spans="1:13" ht="18.75" customHeight="1">
      <c r="A20" s="46"/>
      <c r="B20" s="68" t="s">
        <v>86</v>
      </c>
      <c r="C20" s="34"/>
      <c r="D20" s="34"/>
      <c r="E20" s="34"/>
      <c r="F20" s="33"/>
      <c r="G20" s="33"/>
      <c r="H20" s="33"/>
      <c r="I20" s="33"/>
      <c r="J20" s="33"/>
      <c r="K20" s="33"/>
      <c r="L20" s="33"/>
      <c r="M20" s="27"/>
    </row>
    <row r="21" spans="1:13" ht="36.75" customHeight="1">
      <c r="A21" s="24" t="s">
        <v>95</v>
      </c>
      <c r="B21" s="28" t="s">
        <v>96</v>
      </c>
      <c r="C21" s="34">
        <v>7.104</v>
      </c>
      <c r="D21" s="34"/>
      <c r="E21" s="34"/>
      <c r="F21" s="33"/>
      <c r="G21" s="33"/>
      <c r="H21" s="33"/>
      <c r="I21" s="33"/>
      <c r="J21" s="33"/>
      <c r="K21" s="33"/>
      <c r="L21" s="33"/>
      <c r="M21" s="30">
        <f t="shared" si="0"/>
        <v>7.104</v>
      </c>
    </row>
    <row r="22" spans="1:13" ht="17.25" customHeight="1">
      <c r="A22" s="24"/>
      <c r="B22" s="37" t="s">
        <v>0</v>
      </c>
      <c r="C22" s="36">
        <f>C15+C18+C19+C21</f>
        <v>343.22499999999997</v>
      </c>
      <c r="D22" s="36">
        <f>D15+D18+D19</f>
        <v>-3917.95</v>
      </c>
      <c r="E22" s="36">
        <f>E15+E18+E19</f>
        <v>-392.7</v>
      </c>
      <c r="F22" s="36">
        <f>G22+J22</f>
        <v>383.455</v>
      </c>
      <c r="G22" s="36"/>
      <c r="H22" s="47"/>
      <c r="I22" s="47"/>
      <c r="J22" s="36">
        <f>J15+J18+J19</f>
        <v>383.455</v>
      </c>
      <c r="K22" s="36">
        <f>K15+K18+K19</f>
        <v>383.455</v>
      </c>
      <c r="L22" s="36">
        <f>L15+L18+L19</f>
        <v>134.6</v>
      </c>
      <c r="M22" s="31">
        <f t="shared" si="0"/>
        <v>726.68</v>
      </c>
    </row>
    <row r="23" spans="1:13" ht="17.25" customHeight="1">
      <c r="A23" s="15" t="s">
        <v>32</v>
      </c>
      <c r="B23" s="42" t="s">
        <v>36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1"/>
    </row>
    <row r="24" spans="1:13" ht="16.5" customHeight="1">
      <c r="A24" s="38" t="s">
        <v>25</v>
      </c>
      <c r="B24" s="9" t="s">
        <v>26</v>
      </c>
      <c r="C24" s="36">
        <f>C25+C26+C27+C28+C29+C30+C31+C32</f>
        <v>299.16</v>
      </c>
      <c r="D24" s="36">
        <f>D25+D26+D27+D28+D29+D30+D31</f>
        <v>0</v>
      </c>
      <c r="E24" s="36">
        <f>E25+E26+E27+E28+E29+E30+E31</f>
        <v>0</v>
      </c>
      <c r="F24" s="31">
        <f>G24+J24</f>
        <v>77.151</v>
      </c>
      <c r="G24" s="36"/>
      <c r="H24" s="36"/>
      <c r="I24" s="36"/>
      <c r="J24" s="36">
        <f>J25+J26+J27+J30+J31</f>
        <v>77.151</v>
      </c>
      <c r="K24" s="36">
        <f>K25+K26+K27+K30+K31</f>
        <v>77.151</v>
      </c>
      <c r="L24" s="36">
        <f>L25+L26+L27+L30+L31</f>
        <v>73.285</v>
      </c>
      <c r="M24" s="31">
        <f t="shared" si="0"/>
        <v>376.31100000000004</v>
      </c>
    </row>
    <row r="25" spans="1:13" ht="34.5" customHeight="1">
      <c r="A25" s="24" t="s">
        <v>27</v>
      </c>
      <c r="B25" s="28" t="s">
        <v>28</v>
      </c>
      <c r="C25" s="34">
        <f>194.117+5+7+8+3-0.04</f>
        <v>217.077</v>
      </c>
      <c r="D25" s="34"/>
      <c r="E25" s="32"/>
      <c r="F25" s="30">
        <f>G25+J25</f>
        <v>77.151</v>
      </c>
      <c r="G25" s="30"/>
      <c r="H25" s="30"/>
      <c r="I25" s="30"/>
      <c r="J25" s="30">
        <f>73.285+3.866</f>
        <v>77.151</v>
      </c>
      <c r="K25" s="30">
        <f>73.285+3.866</f>
        <v>77.151</v>
      </c>
      <c r="L25" s="30">
        <v>73.285</v>
      </c>
      <c r="M25" s="30">
        <f t="shared" si="0"/>
        <v>294.228</v>
      </c>
    </row>
    <row r="26" spans="1:13" ht="33.75" customHeight="1">
      <c r="A26" s="55" t="s">
        <v>40</v>
      </c>
      <c r="B26" s="49" t="s">
        <v>41</v>
      </c>
      <c r="C26" s="34">
        <v>12.815</v>
      </c>
      <c r="D26" s="34"/>
      <c r="E26" s="32"/>
      <c r="F26" s="30">
        <f>J26+G26</f>
        <v>0</v>
      </c>
      <c r="G26" s="30"/>
      <c r="H26" s="30"/>
      <c r="I26" s="30"/>
      <c r="J26" s="30"/>
      <c r="K26" s="30"/>
      <c r="L26" s="30"/>
      <c r="M26" s="30">
        <f t="shared" si="0"/>
        <v>12.815</v>
      </c>
    </row>
    <row r="27" spans="1:13" ht="21" customHeight="1">
      <c r="A27" s="46" t="s">
        <v>54</v>
      </c>
      <c r="B27" s="54" t="s">
        <v>55</v>
      </c>
      <c r="C27" s="34">
        <v>8.851</v>
      </c>
      <c r="D27" s="34"/>
      <c r="E27" s="32"/>
      <c r="F27" s="30"/>
      <c r="G27" s="30"/>
      <c r="H27" s="30"/>
      <c r="I27" s="30"/>
      <c r="J27" s="30"/>
      <c r="K27" s="30"/>
      <c r="L27" s="30"/>
      <c r="M27" s="30">
        <f t="shared" si="0"/>
        <v>8.851</v>
      </c>
    </row>
    <row r="28" spans="1:13" ht="35.25" customHeight="1">
      <c r="A28" s="55" t="s">
        <v>73</v>
      </c>
      <c r="B28" s="43" t="s">
        <v>74</v>
      </c>
      <c r="C28" s="34">
        <v>5.486</v>
      </c>
      <c r="D28" s="34"/>
      <c r="E28" s="32"/>
      <c r="F28" s="30"/>
      <c r="G28" s="30"/>
      <c r="H28" s="30"/>
      <c r="I28" s="30"/>
      <c r="J28" s="30"/>
      <c r="K28" s="30"/>
      <c r="L28" s="30"/>
      <c r="M28" s="30">
        <f t="shared" si="0"/>
        <v>5.486</v>
      </c>
    </row>
    <row r="29" spans="1:13" ht="23.25" customHeight="1">
      <c r="A29" s="55" t="s">
        <v>75</v>
      </c>
      <c r="B29" s="43" t="s">
        <v>76</v>
      </c>
      <c r="C29" s="34">
        <v>17.983</v>
      </c>
      <c r="D29" s="34"/>
      <c r="E29" s="32"/>
      <c r="F29" s="30"/>
      <c r="G29" s="30"/>
      <c r="H29" s="30"/>
      <c r="I29" s="30"/>
      <c r="J29" s="30"/>
      <c r="K29" s="30"/>
      <c r="L29" s="30"/>
      <c r="M29" s="30">
        <f t="shared" si="0"/>
        <v>17.983</v>
      </c>
    </row>
    <row r="30" spans="1:13" ht="24.75" customHeight="1">
      <c r="A30" s="46" t="s">
        <v>42</v>
      </c>
      <c r="B30" s="54" t="s">
        <v>43</v>
      </c>
      <c r="C30" s="34">
        <v>1.088</v>
      </c>
      <c r="D30" s="34"/>
      <c r="E30" s="34"/>
      <c r="F30" s="30"/>
      <c r="G30" s="30"/>
      <c r="H30" s="30"/>
      <c r="I30" s="30"/>
      <c r="J30" s="30"/>
      <c r="K30" s="30"/>
      <c r="L30" s="30"/>
      <c r="M30" s="30">
        <f t="shared" si="0"/>
        <v>1.088</v>
      </c>
    </row>
    <row r="31" spans="1:13" ht="24.75" customHeight="1">
      <c r="A31" s="46" t="s">
        <v>56</v>
      </c>
      <c r="B31" s="54" t="s">
        <v>57</v>
      </c>
      <c r="C31" s="34">
        <f>30.82+5</f>
        <v>35.82</v>
      </c>
      <c r="D31" s="34"/>
      <c r="E31" s="34"/>
      <c r="F31" s="30">
        <f>G31+J31</f>
        <v>0</v>
      </c>
      <c r="G31" s="30"/>
      <c r="H31" s="30"/>
      <c r="I31" s="30"/>
      <c r="J31" s="30"/>
      <c r="K31" s="30"/>
      <c r="L31" s="30"/>
      <c r="M31" s="30">
        <f t="shared" si="0"/>
        <v>35.82</v>
      </c>
    </row>
    <row r="32" spans="1:13" ht="39" customHeight="1">
      <c r="A32" s="24" t="s">
        <v>99</v>
      </c>
      <c r="B32" s="28" t="s">
        <v>100</v>
      </c>
      <c r="C32" s="34">
        <v>0.04</v>
      </c>
      <c r="D32" s="34"/>
      <c r="E32" s="34"/>
      <c r="F32" s="30"/>
      <c r="G32" s="30"/>
      <c r="H32" s="30"/>
      <c r="I32" s="30"/>
      <c r="J32" s="30"/>
      <c r="K32" s="30"/>
      <c r="L32" s="30"/>
      <c r="M32" s="30">
        <f t="shared" si="0"/>
        <v>0.04</v>
      </c>
    </row>
    <row r="33" spans="1:13" ht="21" customHeight="1">
      <c r="A33" s="44" t="s">
        <v>71</v>
      </c>
      <c r="B33" s="67" t="s">
        <v>72</v>
      </c>
      <c r="C33" s="36">
        <f>C34</f>
        <v>11.397</v>
      </c>
      <c r="D33" s="34"/>
      <c r="E33" s="34"/>
      <c r="F33" s="30"/>
      <c r="G33" s="30"/>
      <c r="H33" s="30"/>
      <c r="I33" s="30"/>
      <c r="J33" s="30"/>
      <c r="K33" s="30"/>
      <c r="L33" s="30"/>
      <c r="M33" s="31">
        <f t="shared" si="0"/>
        <v>11.397</v>
      </c>
    </row>
    <row r="34" spans="1:13" ht="31.5" customHeight="1">
      <c r="A34" s="58" t="s">
        <v>52</v>
      </c>
      <c r="B34" s="43" t="s">
        <v>53</v>
      </c>
      <c r="C34" s="34">
        <v>11.397</v>
      </c>
      <c r="D34" s="34"/>
      <c r="E34" s="34"/>
      <c r="F34" s="30"/>
      <c r="G34" s="30"/>
      <c r="H34" s="30"/>
      <c r="I34" s="30"/>
      <c r="J34" s="30"/>
      <c r="K34" s="30"/>
      <c r="L34" s="30"/>
      <c r="M34" s="30">
        <f t="shared" si="0"/>
        <v>11.397</v>
      </c>
    </row>
    <row r="35" spans="1:13" ht="9.75" customHeight="1">
      <c r="A35" s="46"/>
      <c r="B35" s="54"/>
      <c r="C35" s="34"/>
      <c r="D35" s="34"/>
      <c r="E35" s="34"/>
      <c r="F35" s="30"/>
      <c r="G35" s="30"/>
      <c r="H35" s="30"/>
      <c r="I35" s="30"/>
      <c r="J35" s="30"/>
      <c r="K35" s="30"/>
      <c r="L35" s="30"/>
      <c r="M35" s="30"/>
    </row>
    <row r="36" spans="1:13" ht="17.25" customHeight="1">
      <c r="A36" s="35"/>
      <c r="B36" s="41" t="s">
        <v>0</v>
      </c>
      <c r="C36" s="36">
        <f>C24+C33</f>
        <v>310.557</v>
      </c>
      <c r="D36" s="36">
        <f>D24+D33</f>
        <v>0</v>
      </c>
      <c r="E36" s="36">
        <f>E24+E33</f>
        <v>0</v>
      </c>
      <c r="F36" s="36">
        <f>G36+J36</f>
        <v>77.151</v>
      </c>
      <c r="G36" s="36">
        <f aca="true" t="shared" si="1" ref="G36:L36">G24+G33</f>
        <v>0</v>
      </c>
      <c r="H36" s="36">
        <f t="shared" si="1"/>
        <v>0</v>
      </c>
      <c r="I36" s="36">
        <f t="shared" si="1"/>
        <v>0</v>
      </c>
      <c r="J36" s="36">
        <f t="shared" si="1"/>
        <v>77.151</v>
      </c>
      <c r="K36" s="36">
        <f t="shared" si="1"/>
        <v>77.151</v>
      </c>
      <c r="L36" s="36">
        <f t="shared" si="1"/>
        <v>73.285</v>
      </c>
      <c r="M36" s="31">
        <f t="shared" si="0"/>
        <v>387.708</v>
      </c>
    </row>
    <row r="37" spans="1:14" ht="30.75" customHeight="1">
      <c r="A37" s="15" t="s">
        <v>24</v>
      </c>
      <c r="B37" s="9" t="s">
        <v>33</v>
      </c>
      <c r="C37" s="29"/>
      <c r="D37" s="29"/>
      <c r="E37" s="29"/>
      <c r="F37" s="39"/>
      <c r="G37" s="39"/>
      <c r="H37" s="39"/>
      <c r="I37" s="39"/>
      <c r="J37" s="39"/>
      <c r="K37" s="39"/>
      <c r="L37" s="39"/>
      <c r="M37" s="29"/>
      <c r="N37" s="19"/>
    </row>
    <row r="38" spans="1:14" ht="22.5" customHeight="1">
      <c r="A38" s="38" t="s">
        <v>21</v>
      </c>
      <c r="B38" s="9" t="s">
        <v>22</v>
      </c>
      <c r="C38" s="59">
        <f>C39+C40+C41+C42</f>
        <v>66.22800000000001</v>
      </c>
      <c r="D38" s="59">
        <f>D39+D40+D41+D42</f>
        <v>0</v>
      </c>
      <c r="E38" s="59">
        <f>E39+E40+E41+E42</f>
        <v>0</v>
      </c>
      <c r="F38" s="29">
        <f>G38+J38</f>
        <v>0</v>
      </c>
      <c r="G38" s="59">
        <f aca="true" t="shared" si="2" ref="G38:L38">G39+G40+G41+G42</f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29">
        <f>C38+F38</f>
        <v>66.22800000000001</v>
      </c>
      <c r="N38" s="19"/>
    </row>
    <row r="39" spans="1:14" ht="24.75" customHeight="1">
      <c r="A39" s="46" t="s">
        <v>79</v>
      </c>
      <c r="B39" s="43" t="s">
        <v>80</v>
      </c>
      <c r="C39" s="25">
        <v>0.729</v>
      </c>
      <c r="D39" s="25"/>
      <c r="E39" s="25"/>
      <c r="F39" s="25"/>
      <c r="G39" s="25"/>
      <c r="H39" s="25"/>
      <c r="I39" s="25"/>
      <c r="J39" s="25"/>
      <c r="K39" s="25"/>
      <c r="L39" s="25"/>
      <c r="M39" s="18">
        <f>SUM(C39,F39)</f>
        <v>0.729</v>
      </c>
      <c r="N39" s="19"/>
    </row>
    <row r="40" spans="1:14" ht="33" customHeight="1">
      <c r="A40" s="24" t="s">
        <v>89</v>
      </c>
      <c r="B40" s="69" t="s">
        <v>90</v>
      </c>
      <c r="C40" s="25">
        <v>0.905</v>
      </c>
      <c r="D40" s="25"/>
      <c r="E40" s="25"/>
      <c r="F40" s="25"/>
      <c r="G40" s="25"/>
      <c r="H40" s="25"/>
      <c r="I40" s="25"/>
      <c r="J40" s="25"/>
      <c r="K40" s="25"/>
      <c r="L40" s="25"/>
      <c r="M40" s="18"/>
      <c r="N40" s="19"/>
    </row>
    <row r="41" spans="1:14" ht="33.75" customHeight="1">
      <c r="A41" s="15" t="s">
        <v>77</v>
      </c>
      <c r="B41" s="10" t="s">
        <v>78</v>
      </c>
      <c r="C41" s="25">
        <v>57.554</v>
      </c>
      <c r="D41" s="25"/>
      <c r="E41" s="25"/>
      <c r="F41" s="25"/>
      <c r="G41" s="25"/>
      <c r="H41" s="25"/>
      <c r="I41" s="25"/>
      <c r="J41" s="25"/>
      <c r="K41" s="25"/>
      <c r="L41" s="25"/>
      <c r="M41" s="18">
        <f>SUM(C41,F41)</f>
        <v>57.554</v>
      </c>
      <c r="N41" s="19"/>
    </row>
    <row r="42" spans="1:14" ht="39.75" customHeight="1">
      <c r="A42" s="15" t="s">
        <v>91</v>
      </c>
      <c r="B42" s="10" t="s">
        <v>92</v>
      </c>
      <c r="C42" s="25">
        <v>7.04</v>
      </c>
      <c r="D42" s="25"/>
      <c r="E42" s="25"/>
      <c r="F42" s="25"/>
      <c r="G42" s="25"/>
      <c r="H42" s="25"/>
      <c r="I42" s="25"/>
      <c r="J42" s="25"/>
      <c r="K42" s="25"/>
      <c r="L42" s="25"/>
      <c r="M42" s="18">
        <f>SUM(C42,F42)</f>
        <v>7.04</v>
      </c>
      <c r="N42" s="19"/>
    </row>
    <row r="43" spans="1:14" ht="16.5" customHeight="1">
      <c r="A43" s="15"/>
      <c r="B43" s="9" t="s">
        <v>0</v>
      </c>
      <c r="C43" s="20">
        <f aca="true" t="shared" si="3" ref="C43:L43">C38</f>
        <v>66.22800000000001</v>
      </c>
      <c r="D43" s="20">
        <f t="shared" si="3"/>
        <v>0</v>
      </c>
      <c r="E43" s="20">
        <f t="shared" si="3"/>
        <v>0</v>
      </c>
      <c r="F43" s="20">
        <f t="shared" si="3"/>
        <v>0</v>
      </c>
      <c r="G43" s="20">
        <f t="shared" si="3"/>
        <v>0</v>
      </c>
      <c r="H43" s="20">
        <f t="shared" si="3"/>
        <v>0</v>
      </c>
      <c r="I43" s="20">
        <f t="shared" si="3"/>
        <v>0</v>
      </c>
      <c r="J43" s="20">
        <f t="shared" si="3"/>
        <v>0</v>
      </c>
      <c r="K43" s="20">
        <f t="shared" si="3"/>
        <v>0</v>
      </c>
      <c r="L43" s="20">
        <f t="shared" si="3"/>
        <v>0</v>
      </c>
      <c r="M43" s="31">
        <f>F43+C43</f>
        <v>66.22800000000001</v>
      </c>
      <c r="N43" s="19"/>
    </row>
    <row r="44" spans="1:14" ht="16.5" customHeight="1">
      <c r="A44" s="50" t="s">
        <v>44</v>
      </c>
      <c r="B44" s="56" t="s">
        <v>45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31"/>
      <c r="N44" s="19"/>
    </row>
    <row r="45" spans="1:14" ht="16.5" customHeight="1">
      <c r="A45" s="57" t="s">
        <v>46</v>
      </c>
      <c r="B45" s="51" t="s">
        <v>47</v>
      </c>
      <c r="C45" s="20">
        <f>C46+C47+C48+C49+C50</f>
        <v>35.707</v>
      </c>
      <c r="D45" s="20">
        <f>D46+D47+D48+D49+D50</f>
        <v>0</v>
      </c>
      <c r="E45" s="20">
        <f>E46+E47+E48+E49+E50</f>
        <v>0</v>
      </c>
      <c r="F45" s="20">
        <f>G45+J45</f>
        <v>12.3</v>
      </c>
      <c r="G45" s="20">
        <f aca="true" t="shared" si="4" ref="G45:L45">G46+G47+G48+G49+G50</f>
        <v>0</v>
      </c>
      <c r="H45" s="20">
        <f t="shared" si="4"/>
        <v>0</v>
      </c>
      <c r="I45" s="20">
        <f t="shared" si="4"/>
        <v>0</v>
      </c>
      <c r="J45" s="20">
        <f t="shared" si="4"/>
        <v>12.3</v>
      </c>
      <c r="K45" s="20">
        <f t="shared" si="4"/>
        <v>12.3</v>
      </c>
      <c r="L45" s="20">
        <f t="shared" si="4"/>
        <v>12.3</v>
      </c>
      <c r="M45" s="31">
        <f aca="true" t="shared" si="5" ref="M45:M51">F45+C45</f>
        <v>48.007000000000005</v>
      </c>
      <c r="N45" s="19"/>
    </row>
    <row r="46" spans="1:14" ht="16.5" customHeight="1">
      <c r="A46" s="50" t="s">
        <v>58</v>
      </c>
      <c r="B46" s="60" t="s">
        <v>59</v>
      </c>
      <c r="C46" s="18">
        <v>21.434</v>
      </c>
      <c r="D46" s="18"/>
      <c r="E46" s="20"/>
      <c r="F46" s="18">
        <f>G46+J46</f>
        <v>12.3</v>
      </c>
      <c r="G46" s="18"/>
      <c r="H46" s="18"/>
      <c r="I46" s="18"/>
      <c r="J46" s="18">
        <v>12.3</v>
      </c>
      <c r="K46" s="18">
        <v>12.3</v>
      </c>
      <c r="L46" s="18">
        <v>12.3</v>
      </c>
      <c r="M46" s="30">
        <f t="shared" si="5"/>
        <v>33.734</v>
      </c>
      <c r="N46" s="19"/>
    </row>
    <row r="47" spans="1:14" ht="16.5" customHeight="1">
      <c r="A47" s="50" t="s">
        <v>60</v>
      </c>
      <c r="B47" s="60" t="s">
        <v>61</v>
      </c>
      <c r="C47" s="18">
        <v>1.695</v>
      </c>
      <c r="D47" s="18"/>
      <c r="E47" s="20"/>
      <c r="F47" s="20"/>
      <c r="G47" s="20"/>
      <c r="H47" s="20"/>
      <c r="I47" s="20"/>
      <c r="J47" s="20"/>
      <c r="K47" s="20"/>
      <c r="L47" s="20"/>
      <c r="M47" s="30">
        <f t="shared" si="5"/>
        <v>1.695</v>
      </c>
      <c r="N47" s="19"/>
    </row>
    <row r="48" spans="1:14" ht="16.5" customHeight="1">
      <c r="A48" s="15" t="s">
        <v>48</v>
      </c>
      <c r="B48" s="10" t="s">
        <v>49</v>
      </c>
      <c r="C48" s="18">
        <v>3.608</v>
      </c>
      <c r="D48" s="18"/>
      <c r="E48" s="18"/>
      <c r="F48" s="20"/>
      <c r="G48" s="20"/>
      <c r="H48" s="20"/>
      <c r="I48" s="20"/>
      <c r="J48" s="20"/>
      <c r="K48" s="20"/>
      <c r="L48" s="20"/>
      <c r="M48" s="30">
        <f t="shared" si="5"/>
        <v>3.608</v>
      </c>
      <c r="N48" s="19"/>
    </row>
    <row r="49" spans="1:14" ht="16.5" customHeight="1">
      <c r="A49" s="15" t="s">
        <v>62</v>
      </c>
      <c r="B49" s="10" t="s">
        <v>63</v>
      </c>
      <c r="C49" s="18">
        <v>1.114</v>
      </c>
      <c r="D49" s="18"/>
      <c r="E49" s="20"/>
      <c r="F49" s="20"/>
      <c r="G49" s="20"/>
      <c r="H49" s="20"/>
      <c r="I49" s="20"/>
      <c r="J49" s="20"/>
      <c r="K49" s="20"/>
      <c r="L49" s="20"/>
      <c r="M49" s="30">
        <f t="shared" si="5"/>
        <v>1.114</v>
      </c>
      <c r="N49" s="19"/>
    </row>
    <row r="50" spans="1:14" ht="16.5" customHeight="1">
      <c r="A50" s="15" t="s">
        <v>64</v>
      </c>
      <c r="B50" s="10" t="s">
        <v>65</v>
      </c>
      <c r="C50" s="18">
        <v>7.856</v>
      </c>
      <c r="D50" s="18"/>
      <c r="E50" s="20"/>
      <c r="F50" s="20"/>
      <c r="G50" s="20"/>
      <c r="H50" s="20"/>
      <c r="I50" s="20"/>
      <c r="J50" s="20"/>
      <c r="K50" s="20"/>
      <c r="L50" s="20"/>
      <c r="M50" s="30">
        <f t="shared" si="5"/>
        <v>7.856</v>
      </c>
      <c r="N50" s="19"/>
    </row>
    <row r="51" spans="1:14" ht="22.5" customHeight="1">
      <c r="A51" s="15"/>
      <c r="B51" s="9" t="s">
        <v>66</v>
      </c>
      <c r="C51" s="20">
        <f>C46+C47+C48+C49+C50</f>
        <v>35.707</v>
      </c>
      <c r="D51" s="20">
        <f>D46+D47+D48+D49+D50</f>
        <v>0</v>
      </c>
      <c r="E51" s="20">
        <f>E46+E47+E48+E49+E50</f>
        <v>0</v>
      </c>
      <c r="F51" s="20">
        <f>G51+J51</f>
        <v>12.3</v>
      </c>
      <c r="G51" s="20">
        <f aca="true" t="shared" si="6" ref="G51:L51">G46+G47+G48+G49+G50</f>
        <v>0</v>
      </c>
      <c r="H51" s="20">
        <f t="shared" si="6"/>
        <v>0</v>
      </c>
      <c r="I51" s="20">
        <f t="shared" si="6"/>
        <v>0</v>
      </c>
      <c r="J51" s="20">
        <f t="shared" si="6"/>
        <v>12.3</v>
      </c>
      <c r="K51" s="20">
        <f t="shared" si="6"/>
        <v>12.3</v>
      </c>
      <c r="L51" s="20">
        <f t="shared" si="6"/>
        <v>12.3</v>
      </c>
      <c r="M51" s="31">
        <f t="shared" si="5"/>
        <v>48.007000000000005</v>
      </c>
      <c r="N51" s="19"/>
    </row>
    <row r="52" spans="1:14" ht="22.5" customHeight="1">
      <c r="A52" s="15" t="s">
        <v>81</v>
      </c>
      <c r="B52" s="9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31"/>
      <c r="N52" s="19"/>
    </row>
    <row r="53" spans="1:14" ht="93" customHeight="1">
      <c r="A53" s="15" t="s">
        <v>93</v>
      </c>
      <c r="B53" s="13" t="s">
        <v>94</v>
      </c>
      <c r="C53" s="18">
        <v>9</v>
      </c>
      <c r="D53" s="20"/>
      <c r="E53" s="20"/>
      <c r="F53" s="20"/>
      <c r="G53" s="20"/>
      <c r="H53" s="20"/>
      <c r="I53" s="20"/>
      <c r="J53" s="20"/>
      <c r="K53" s="20"/>
      <c r="L53" s="20"/>
      <c r="M53" s="30">
        <f>F53+C53</f>
        <v>9</v>
      </c>
      <c r="N53" s="19"/>
    </row>
    <row r="54" spans="1:14" ht="84.75" customHeight="1">
      <c r="A54" s="15" t="s">
        <v>97</v>
      </c>
      <c r="B54" s="70" t="s">
        <v>98</v>
      </c>
      <c r="C54" s="18"/>
      <c r="D54" s="20"/>
      <c r="E54" s="20"/>
      <c r="F54" s="26">
        <f>G54+J54</f>
        <v>48.18355</v>
      </c>
      <c r="G54" s="26">
        <v>6.23748</v>
      </c>
      <c r="H54" s="20"/>
      <c r="I54" s="20"/>
      <c r="J54" s="26">
        <v>41.94607</v>
      </c>
      <c r="K54" s="20"/>
      <c r="L54" s="20"/>
      <c r="M54" s="27">
        <f>F54+C54</f>
        <v>48.18355</v>
      </c>
      <c r="N54" s="19"/>
    </row>
    <row r="55" spans="1:14" ht="17.25" customHeight="1">
      <c r="A55" s="15"/>
      <c r="B55" s="9" t="s">
        <v>0</v>
      </c>
      <c r="C55" s="20">
        <f>C53+C54</f>
        <v>9</v>
      </c>
      <c r="D55" s="20"/>
      <c r="E55" s="20"/>
      <c r="F55" s="71">
        <f>G55+J55</f>
        <v>48.18355</v>
      </c>
      <c r="G55" s="71">
        <f>G53+G54</f>
        <v>6.23748</v>
      </c>
      <c r="H55" s="20"/>
      <c r="I55" s="20"/>
      <c r="J55" s="71">
        <f>J53+J54</f>
        <v>41.94607</v>
      </c>
      <c r="K55" s="20"/>
      <c r="L55" s="20"/>
      <c r="M55" s="72">
        <f>F55+C55</f>
        <v>57.18355</v>
      </c>
      <c r="N55" s="19"/>
    </row>
    <row r="56" spans="1:14" ht="9.75" customHeight="1" hidden="1">
      <c r="A56" s="15"/>
      <c r="B56" s="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31"/>
      <c r="N56" s="19"/>
    </row>
    <row r="57" spans="1:14" ht="19.5" customHeight="1">
      <c r="A57" s="15"/>
      <c r="B57" s="9" t="s">
        <v>39</v>
      </c>
      <c r="C57" s="20">
        <f>C51+C43+C36+C22+C55+C13</f>
        <v>783.375</v>
      </c>
      <c r="D57" s="20">
        <f>D51+D43+D36+D22+D55+D13</f>
        <v>-3917.95</v>
      </c>
      <c r="E57" s="20">
        <f>E51+E43+E36+E22+E55+E13</f>
        <v>-392.7</v>
      </c>
      <c r="F57" s="71">
        <f>G57+J57</f>
        <v>521.0895499999999</v>
      </c>
      <c r="G57" s="71">
        <f aca="true" t="shared" si="7" ref="G57:L57">G51+G43+G36+G22+G55+G13</f>
        <v>6.23748</v>
      </c>
      <c r="H57" s="20">
        <f t="shared" si="7"/>
        <v>0</v>
      </c>
      <c r="I57" s="20">
        <f t="shared" si="7"/>
        <v>0</v>
      </c>
      <c r="J57" s="71">
        <f t="shared" si="7"/>
        <v>514.8520699999999</v>
      </c>
      <c r="K57" s="20">
        <f t="shared" si="7"/>
        <v>472.90599999999995</v>
      </c>
      <c r="L57" s="20">
        <f t="shared" si="7"/>
        <v>220.185</v>
      </c>
      <c r="M57" s="71">
        <f>SUM(C57,F57)</f>
        <v>1304.46455</v>
      </c>
      <c r="N57" s="19"/>
    </row>
    <row r="58" spans="1:14" ht="34.5" customHeight="1">
      <c r="A58" s="40"/>
      <c r="B58" s="10" t="s">
        <v>10</v>
      </c>
      <c r="C58" s="18"/>
      <c r="D58" s="18"/>
      <c r="E58" s="18"/>
      <c r="F58" s="26">
        <f>G58+J58</f>
        <v>48.18355</v>
      </c>
      <c r="G58" s="26">
        <f>G54</f>
        <v>6.23748</v>
      </c>
      <c r="H58" s="26"/>
      <c r="I58" s="26"/>
      <c r="J58" s="26">
        <f>J54</f>
        <v>41.94607</v>
      </c>
      <c r="K58" s="18"/>
      <c r="L58" s="18"/>
      <c r="M58" s="26">
        <f>F58+C58</f>
        <v>48.18355</v>
      </c>
      <c r="N58" s="19"/>
    </row>
    <row r="59" spans="1:14" ht="15.75">
      <c r="A59" s="7"/>
      <c r="B59" s="73" t="s">
        <v>15</v>
      </c>
      <c r="C59" s="73"/>
      <c r="D59" s="25"/>
      <c r="E59" s="25"/>
      <c r="F59" s="25"/>
      <c r="G59" s="19" t="s">
        <v>16</v>
      </c>
      <c r="H59" s="25"/>
      <c r="I59" s="25"/>
      <c r="J59" s="25"/>
      <c r="K59" s="25"/>
      <c r="L59" s="25"/>
      <c r="M59" s="20"/>
      <c r="N59" s="18"/>
    </row>
    <row r="60" spans="1:14" ht="21" customHeight="1">
      <c r="A60" s="7"/>
      <c r="B60" s="10"/>
      <c r="C60" s="18"/>
      <c r="D60" s="18"/>
      <c r="E60" s="19"/>
      <c r="F60" s="19"/>
      <c r="G60" s="19"/>
      <c r="H60" s="19"/>
      <c r="I60" s="22"/>
      <c r="J60" s="21"/>
      <c r="K60" s="21"/>
      <c r="L60" s="22" t="s">
        <v>9</v>
      </c>
      <c r="M60" s="21"/>
      <c r="N60" s="19"/>
    </row>
    <row r="61" spans="1:14" ht="12.75" customHeight="1">
      <c r="A61" s="7"/>
      <c r="B61" s="23"/>
      <c r="C61" s="18"/>
      <c r="D61" s="18"/>
      <c r="E61" s="18"/>
      <c r="F61" s="21"/>
      <c r="G61" s="21"/>
      <c r="H61" s="21"/>
      <c r="I61" s="21"/>
      <c r="J61" s="21"/>
      <c r="K61" s="21"/>
      <c r="L61" s="21"/>
      <c r="M61" s="21"/>
      <c r="N61" s="19"/>
    </row>
    <row r="62" spans="1:14" ht="15.75" hidden="1">
      <c r="A62" s="7"/>
      <c r="B62" s="23"/>
      <c r="C62" s="18"/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.75" hidden="1">
      <c r="A63" s="7"/>
      <c r="B63" s="23"/>
      <c r="C63" s="18"/>
      <c r="D63" s="18"/>
      <c r="E63" s="18"/>
      <c r="F63" s="21" t="e">
        <f>SUM(G63,J63)</f>
        <v>#REF!</v>
      </c>
      <c r="G63" s="21" t="e">
        <f>SUM(#REF!)</f>
        <v>#REF!</v>
      </c>
      <c r="H63" s="21" t="e">
        <f>SUM(#REF!)</f>
        <v>#REF!</v>
      </c>
      <c r="I63" s="21" t="e">
        <f>SUM(#REF!)</f>
        <v>#REF!</v>
      </c>
      <c r="J63" s="21" t="e">
        <f>SUM(#REF!)</f>
        <v>#REF!</v>
      </c>
      <c r="K63" s="21"/>
      <c r="L63" s="21"/>
      <c r="M63" s="21" t="e">
        <f>SUM(#REF!,F63)</f>
        <v>#REF!</v>
      </c>
      <c r="N63" s="19"/>
    </row>
    <row r="64" spans="1:14" ht="15.75" hidden="1">
      <c r="A64" s="7"/>
      <c r="B64" s="23"/>
      <c r="C64" s="18"/>
      <c r="D64" s="18"/>
      <c r="E64" s="18"/>
      <c r="F64" s="21" t="e">
        <f aca="true" t="shared" si="8" ref="F64:F83">SUM(G64,J64)</f>
        <v>#REF!</v>
      </c>
      <c r="G64" s="21" t="e">
        <f>SUM(#REF!)</f>
        <v>#REF!</v>
      </c>
      <c r="H64" s="21" t="e">
        <f>SUM(#REF!)</f>
        <v>#REF!</v>
      </c>
      <c r="I64" s="21" t="e">
        <f>SUM(#REF!)</f>
        <v>#REF!</v>
      </c>
      <c r="J64" s="21" t="e">
        <f>SUM(#REF!)</f>
        <v>#REF!</v>
      </c>
      <c r="K64" s="21"/>
      <c r="L64" s="21"/>
      <c r="M64" s="21" t="e">
        <f>SUM(#REF!,F64)</f>
        <v>#REF!</v>
      </c>
      <c r="N64" s="19"/>
    </row>
    <row r="65" spans="1:14" ht="15.75" hidden="1">
      <c r="A65" s="7"/>
      <c r="B65" s="23"/>
      <c r="C65" s="18"/>
      <c r="D65" s="18"/>
      <c r="E65" s="18"/>
      <c r="F65" s="21" t="e">
        <f t="shared" si="8"/>
        <v>#REF!</v>
      </c>
      <c r="G65" s="21" t="e">
        <f>SUM(#REF!,#REF!,#REF!,#REF!,#REF!)</f>
        <v>#REF!</v>
      </c>
      <c r="H65" s="21" t="e">
        <f>SUM(#REF!,#REF!,#REF!,#REF!,#REF!)</f>
        <v>#REF!</v>
      </c>
      <c r="I65" s="21" t="e">
        <f>SUM(#REF!,#REF!,#REF!,#REF!,#REF!)</f>
        <v>#REF!</v>
      </c>
      <c r="J65" s="21" t="e">
        <f>SUM(#REF!,#REF!,#REF!,#REF!,#REF!)</f>
        <v>#REF!</v>
      </c>
      <c r="K65" s="21"/>
      <c r="L65" s="21"/>
      <c r="M65" s="21" t="e">
        <f>SUM(#REF!,F65)</f>
        <v>#REF!</v>
      </c>
      <c r="N65" s="19"/>
    </row>
    <row r="66" spans="1:14" ht="15.75" hidden="1">
      <c r="A66" s="7"/>
      <c r="B66" s="23"/>
      <c r="C66" s="18"/>
      <c r="D66" s="18"/>
      <c r="E66" s="18"/>
      <c r="F66" s="21" t="e">
        <f t="shared" si="8"/>
        <v>#REF!</v>
      </c>
      <c r="G66" s="21" t="e">
        <f>SUM(#REF!)</f>
        <v>#REF!</v>
      </c>
      <c r="H66" s="21" t="e">
        <f>SUM(#REF!)</f>
        <v>#REF!</v>
      </c>
      <c r="I66" s="21" t="e">
        <f>SUM(#REF!)</f>
        <v>#REF!</v>
      </c>
      <c r="J66" s="21" t="e">
        <f>SUM(#REF!)</f>
        <v>#REF!</v>
      </c>
      <c r="K66" s="21"/>
      <c r="L66" s="21"/>
      <c r="M66" s="21" t="e">
        <f>SUM(#REF!,F66)</f>
        <v>#REF!</v>
      </c>
      <c r="N66" s="19"/>
    </row>
    <row r="67" spans="1:14" ht="15.75" hidden="1">
      <c r="A67" s="7"/>
      <c r="B67" s="23"/>
      <c r="C67" s="18"/>
      <c r="D67" s="18"/>
      <c r="E67" s="18"/>
      <c r="F67" s="21" t="e">
        <f t="shared" si="8"/>
        <v>#REF!</v>
      </c>
      <c r="G67" s="21" t="e">
        <f>SUM(#REF!,#REF!)</f>
        <v>#REF!</v>
      </c>
      <c r="H67" s="21" t="e">
        <f>SUM(#REF!,#REF!)</f>
        <v>#REF!</v>
      </c>
      <c r="I67" s="21" t="e">
        <f>SUM(#REF!,#REF!)</f>
        <v>#REF!</v>
      </c>
      <c r="J67" s="21" t="e">
        <f>SUM(#REF!,#REF!)</f>
        <v>#REF!</v>
      </c>
      <c r="K67" s="21"/>
      <c r="L67" s="21"/>
      <c r="M67" s="21" t="e">
        <f>SUM(#REF!,F67)</f>
        <v>#REF!</v>
      </c>
      <c r="N67" s="19"/>
    </row>
    <row r="68" spans="1:14" ht="12.75" customHeight="1" hidden="1">
      <c r="A68" s="7"/>
      <c r="B68" s="23"/>
      <c r="C68" s="18"/>
      <c r="D68" s="18"/>
      <c r="E68" s="18"/>
      <c r="F68" s="21" t="e">
        <f>SUM(#REF!)</f>
        <v>#REF!</v>
      </c>
      <c r="G68" s="21" t="e">
        <f>SUM(#REF!)</f>
        <v>#REF!</v>
      </c>
      <c r="H68" s="21" t="e">
        <f>SUM(#REF!)</f>
        <v>#REF!</v>
      </c>
      <c r="I68" s="21" t="e">
        <f>SUM(#REF!)</f>
        <v>#REF!</v>
      </c>
      <c r="J68" s="21" t="e">
        <f>SUM(#REF!)</f>
        <v>#REF!</v>
      </c>
      <c r="K68" s="21"/>
      <c r="L68" s="21"/>
      <c r="M68" s="21" t="e">
        <f>SUM(#REF!,F68)</f>
        <v>#REF!</v>
      </c>
      <c r="N68" s="19"/>
    </row>
    <row r="69" spans="1:14" ht="15.75" hidden="1">
      <c r="A69" s="7"/>
      <c r="B69" s="23"/>
      <c r="C69" s="18"/>
      <c r="D69" s="18"/>
      <c r="E69" s="18"/>
      <c r="F69" s="21" t="e">
        <f t="shared" si="8"/>
        <v>#REF!</v>
      </c>
      <c r="G69" s="21" t="e">
        <f>SUM(#REF!,#REF!)</f>
        <v>#REF!</v>
      </c>
      <c r="H69" s="21" t="e">
        <f>SUM(#REF!,#REF!)</f>
        <v>#REF!</v>
      </c>
      <c r="I69" s="21" t="e">
        <f>SUM(#REF!,#REF!)</f>
        <v>#REF!</v>
      </c>
      <c r="J69" s="21" t="e">
        <f>SUM(#REF!,#REF!)</f>
        <v>#REF!</v>
      </c>
      <c r="K69" s="21"/>
      <c r="L69" s="21"/>
      <c r="M69" s="21" t="e">
        <f>SUM(#REF!,F69)</f>
        <v>#REF!</v>
      </c>
      <c r="N69" s="19"/>
    </row>
    <row r="70" spans="1:14" ht="15.75" hidden="1">
      <c r="A70" s="7"/>
      <c r="B70" s="23"/>
      <c r="C70" s="18"/>
      <c r="D70" s="18"/>
      <c r="E70" s="18"/>
      <c r="F70" s="21" t="e">
        <f t="shared" si="8"/>
        <v>#REF!</v>
      </c>
      <c r="G70" s="21" t="e">
        <f>SUM(#REF!,#REF!)</f>
        <v>#REF!</v>
      </c>
      <c r="H70" s="21" t="e">
        <f>SUM(#REF!,#REF!)</f>
        <v>#REF!</v>
      </c>
      <c r="I70" s="21" t="e">
        <f>SUM(#REF!,#REF!)</f>
        <v>#REF!</v>
      </c>
      <c r="J70" s="21" t="e">
        <f>SUM(#REF!,#REF!)</f>
        <v>#REF!</v>
      </c>
      <c r="K70" s="21"/>
      <c r="L70" s="21"/>
      <c r="M70" s="21" t="e">
        <f>SUM(#REF!,F70)</f>
        <v>#REF!</v>
      </c>
      <c r="N70" s="19"/>
    </row>
    <row r="71" spans="1:14" ht="15.75" hidden="1">
      <c r="A71" s="7"/>
      <c r="B71" s="23"/>
      <c r="C71" s="18"/>
      <c r="D71" s="18"/>
      <c r="E71" s="18"/>
      <c r="F71" s="21" t="e">
        <f t="shared" si="8"/>
        <v>#REF!</v>
      </c>
      <c r="G71" s="21" t="e">
        <f>SUM(#REF!)</f>
        <v>#REF!</v>
      </c>
      <c r="H71" s="21" t="e">
        <f>SUM(#REF!)</f>
        <v>#REF!</v>
      </c>
      <c r="I71" s="21" t="e">
        <f>SUM(#REF!)</f>
        <v>#REF!</v>
      </c>
      <c r="J71" s="21" t="e">
        <f>SUM(#REF!)</f>
        <v>#REF!</v>
      </c>
      <c r="K71" s="21"/>
      <c r="L71" s="21"/>
      <c r="M71" s="21" t="e">
        <f>SUM(#REF!,F71)</f>
        <v>#REF!</v>
      </c>
      <c r="N71" s="19"/>
    </row>
    <row r="72" spans="1:14" ht="15.75" hidden="1">
      <c r="A72" s="7"/>
      <c r="B72" s="23"/>
      <c r="C72" s="18"/>
      <c r="D72" s="20">
        <f>D64+D67+D63+D65+D66</f>
        <v>0</v>
      </c>
      <c r="E72" s="18"/>
      <c r="F72" s="21" t="e">
        <f t="shared" si="8"/>
        <v>#REF!</v>
      </c>
      <c r="G72" s="21" t="e">
        <f>SUM(#REF!,#REF!,#REF!,#REF!,#REF!,#REF!,#REF!,#REF!,#REF!,#REF!,#REF!)</f>
        <v>#REF!</v>
      </c>
      <c r="H72" s="21" t="e">
        <f>SUM(#REF!,#REF!,#REF!,#REF!,#REF!,#REF!,#REF!,#REF!,#REF!,#REF!,#REF!)</f>
        <v>#REF!</v>
      </c>
      <c r="I72" s="21" t="e">
        <f>SUM(#REF!,#REF!,#REF!,#REF!,#REF!,#REF!,#REF!,#REF!,#REF!,#REF!,#REF!)</f>
        <v>#REF!</v>
      </c>
      <c r="J72" s="21" t="e">
        <f>SUM(#REF!,#REF!,#REF!,#REF!,#REF!,#REF!,#REF!,#REF!,#REF!,#REF!,#REF!)</f>
        <v>#REF!</v>
      </c>
      <c r="K72" s="21"/>
      <c r="L72" s="21"/>
      <c r="M72" s="21" t="e">
        <f>SUM(#REF!,F72)</f>
        <v>#REF!</v>
      </c>
      <c r="N72" s="19"/>
    </row>
    <row r="73" spans="1:14" ht="15.75" hidden="1">
      <c r="A73" s="7"/>
      <c r="B73" s="23"/>
      <c r="C73" s="18"/>
      <c r="D73" s="18"/>
      <c r="E73" s="18"/>
      <c r="F73" s="21" t="e">
        <f t="shared" si="8"/>
        <v>#REF!</v>
      </c>
      <c r="G73" s="21" t="e">
        <f>SUM(#REF!)</f>
        <v>#REF!</v>
      </c>
      <c r="H73" s="21" t="e">
        <f>SUM(#REF!)</f>
        <v>#REF!</v>
      </c>
      <c r="I73" s="21" t="e">
        <f>SUM(#REF!)</f>
        <v>#REF!</v>
      </c>
      <c r="J73" s="21" t="e">
        <f>SUM(#REF!)</f>
        <v>#REF!</v>
      </c>
      <c r="K73" s="21"/>
      <c r="L73" s="21"/>
      <c r="M73" s="21" t="e">
        <f>SUM(#REF!,F73)</f>
        <v>#REF!</v>
      </c>
      <c r="N73" s="19"/>
    </row>
    <row r="74" spans="1:14" ht="15.75" hidden="1">
      <c r="A74" s="7"/>
      <c r="B74" s="23"/>
      <c r="C74" s="18"/>
      <c r="D74" s="20" t="e">
        <f>D72+#REF!+#REF!+#REF!+#REF!+#REF!</f>
        <v>#REF!</v>
      </c>
      <c r="E74" s="18"/>
      <c r="F74" s="21" t="e">
        <f t="shared" si="8"/>
        <v>#REF!</v>
      </c>
      <c r="G74" s="21" t="e">
        <f>SUM(#REF!,#REF!,#REF!,#REF!,#REF!,#REF!)</f>
        <v>#REF!</v>
      </c>
      <c r="H74" s="21" t="e">
        <f>SUM(#REF!,#REF!,#REF!,#REF!,#REF!,#REF!)</f>
        <v>#REF!</v>
      </c>
      <c r="I74" s="21" t="e">
        <f>SUM(#REF!,#REF!,#REF!,#REF!,#REF!,#REF!)</f>
        <v>#REF!</v>
      </c>
      <c r="J74" s="21" t="e">
        <f>SUM(#REF!,#REF!,#REF!,#REF!,#REF!,#REF!)</f>
        <v>#REF!</v>
      </c>
      <c r="K74" s="21"/>
      <c r="L74" s="21"/>
      <c r="M74" s="21" t="e">
        <f>SUM(#REF!,F74)</f>
        <v>#REF!</v>
      </c>
      <c r="N74" s="19"/>
    </row>
    <row r="75" spans="1:14" ht="15.75" hidden="1">
      <c r="A75" s="6"/>
      <c r="B75" s="23"/>
      <c r="C75" s="18"/>
      <c r="D75" s="18"/>
      <c r="E75" s="18"/>
      <c r="F75" s="21" t="e">
        <f t="shared" si="8"/>
        <v>#REF!</v>
      </c>
      <c r="G75" s="21" t="e">
        <f>SUM(#REF!,#REF!)</f>
        <v>#REF!</v>
      </c>
      <c r="H75" s="21" t="e">
        <f>SUM(#REF!,#REF!)</f>
        <v>#REF!</v>
      </c>
      <c r="I75" s="21" t="e">
        <f>SUM(#REF!,#REF!)</f>
        <v>#REF!</v>
      </c>
      <c r="J75" s="21" t="e">
        <f>SUM(#REF!,#REF!)</f>
        <v>#REF!</v>
      </c>
      <c r="K75" s="21"/>
      <c r="L75" s="21"/>
      <c r="M75" s="21" t="e">
        <f>SUM(#REF!,F75)</f>
        <v>#REF!</v>
      </c>
      <c r="N75" s="19"/>
    </row>
    <row r="76" spans="1:14" ht="15.75" hidden="1">
      <c r="A76" s="6"/>
      <c r="B76" s="23"/>
      <c r="C76" s="18"/>
      <c r="D76" s="18"/>
      <c r="E76" s="18"/>
      <c r="F76" s="21" t="e">
        <f t="shared" si="8"/>
        <v>#REF!</v>
      </c>
      <c r="G76" s="21" t="e">
        <f>SUM(#REF!)</f>
        <v>#REF!</v>
      </c>
      <c r="H76" s="21" t="e">
        <f>SUM(#REF!)</f>
        <v>#REF!</v>
      </c>
      <c r="I76" s="21" t="e">
        <f>SUM(#REF!)</f>
        <v>#REF!</v>
      </c>
      <c r="J76" s="21" t="e">
        <f>SUM(#REF!)</f>
        <v>#REF!</v>
      </c>
      <c r="K76" s="21"/>
      <c r="L76" s="21"/>
      <c r="M76" s="21" t="e">
        <f>SUM(#REF!,F76)</f>
        <v>#REF!</v>
      </c>
      <c r="N76" s="19"/>
    </row>
    <row r="77" spans="1:14" ht="15.75" hidden="1">
      <c r="A77" s="6"/>
      <c r="B77" s="23"/>
      <c r="C77" s="18"/>
      <c r="D77" s="19"/>
      <c r="E77" s="18"/>
      <c r="F77" s="21" t="e">
        <f t="shared" si="8"/>
        <v>#REF!</v>
      </c>
      <c r="G77" s="21" t="e">
        <f>SUM(#REF!,#REF!,#REF!,#REF!,#REF!)</f>
        <v>#REF!</v>
      </c>
      <c r="H77" s="21" t="e">
        <f>SUM(#REF!,#REF!,#REF!,#REF!,#REF!)</f>
        <v>#REF!</v>
      </c>
      <c r="I77" s="21" t="e">
        <f>SUM(#REF!,#REF!,#REF!,#REF!,#REF!)</f>
        <v>#REF!</v>
      </c>
      <c r="J77" s="21" t="e">
        <f>SUM(#REF!,#REF!,#REF!,#REF!,#REF!)</f>
        <v>#REF!</v>
      </c>
      <c r="K77" s="21"/>
      <c r="L77" s="21"/>
      <c r="M77" s="21" t="e">
        <f>SUM(#REF!,F77)</f>
        <v>#REF!</v>
      </c>
      <c r="N77" s="19"/>
    </row>
    <row r="78" spans="1:14" ht="15.75" hidden="1">
      <c r="A78" s="6"/>
      <c r="B78" s="23"/>
      <c r="C78" s="18"/>
      <c r="D78" s="18"/>
      <c r="E78" s="18"/>
      <c r="F78" s="21" t="e">
        <f>SUM(#REF!,#REF!,#REF!,#REF!,#REF!,#REF!)</f>
        <v>#REF!</v>
      </c>
      <c r="G78" s="21" t="e">
        <f>SUM(#REF!,#REF!,#REF!,#REF!,#REF!,#REF!)</f>
        <v>#REF!</v>
      </c>
      <c r="H78" s="21" t="e">
        <f>SUM(#REF!,#REF!,#REF!,#REF!,#REF!,#REF!)</f>
        <v>#REF!</v>
      </c>
      <c r="I78" s="21" t="e">
        <f>SUM(#REF!,#REF!,#REF!,#REF!,#REF!,#REF!)</f>
        <v>#REF!</v>
      </c>
      <c r="J78" s="21" t="e">
        <f>SUM(#REF!,#REF!,#REF!,#REF!,#REF!,#REF!)</f>
        <v>#REF!</v>
      </c>
      <c r="K78" s="21"/>
      <c r="L78" s="21"/>
      <c r="M78" s="21" t="e">
        <f>SUM(#REF!,F78)</f>
        <v>#REF!</v>
      </c>
      <c r="N78" s="19"/>
    </row>
    <row r="79" spans="1:14" ht="20.25" customHeight="1" hidden="1">
      <c r="A79" s="6"/>
      <c r="B79" s="23"/>
      <c r="C79" s="18"/>
      <c r="D79" s="18"/>
      <c r="E79" s="18"/>
      <c r="F79" s="21" t="e">
        <f t="shared" si="8"/>
        <v>#REF!</v>
      </c>
      <c r="G79" s="21" t="e">
        <f>SUM(#REF!)</f>
        <v>#REF!</v>
      </c>
      <c r="H79" s="21" t="e">
        <f>SUM(#REF!)</f>
        <v>#REF!</v>
      </c>
      <c r="I79" s="21" t="e">
        <f>SUM(#REF!)</f>
        <v>#REF!</v>
      </c>
      <c r="J79" s="21" t="e">
        <f>SUM(#REF!)</f>
        <v>#REF!</v>
      </c>
      <c r="K79" s="21"/>
      <c r="L79" s="21"/>
      <c r="M79" s="21" t="e">
        <f>SUM(#REF!,F79)</f>
        <v>#REF!</v>
      </c>
      <c r="N79" s="19"/>
    </row>
    <row r="80" spans="1:14" ht="21" customHeight="1" hidden="1">
      <c r="A80" s="6"/>
      <c r="B80" s="23"/>
      <c r="C80" s="18"/>
      <c r="D80" s="18"/>
      <c r="E80" s="18"/>
      <c r="F80" s="21" t="e">
        <f t="shared" si="8"/>
        <v>#REF!</v>
      </c>
      <c r="G80" s="21" t="e">
        <f>SUM(#REF!,#REF!)</f>
        <v>#REF!</v>
      </c>
      <c r="H80" s="21" t="e">
        <f>SUM(#REF!,#REF!)</f>
        <v>#REF!</v>
      </c>
      <c r="I80" s="21" t="e">
        <f>SUM(#REF!,#REF!)</f>
        <v>#REF!</v>
      </c>
      <c r="J80" s="21" t="e">
        <f>SUM(#REF!,#REF!)</f>
        <v>#REF!</v>
      </c>
      <c r="K80" s="21"/>
      <c r="L80" s="21"/>
      <c r="M80" s="21" t="e">
        <f>SUM(#REF!,F80)</f>
        <v>#REF!</v>
      </c>
      <c r="N80" s="19"/>
    </row>
    <row r="81" spans="1:14" ht="24.75" customHeight="1" hidden="1">
      <c r="A81" s="6"/>
      <c r="B81" s="23"/>
      <c r="C81" s="18"/>
      <c r="D81" s="18"/>
      <c r="E81" s="18"/>
      <c r="F81" s="21" t="e">
        <f t="shared" si="8"/>
        <v>#REF!</v>
      </c>
      <c r="G81" s="21" t="e">
        <f>SUM(#REF!,#REF!)</f>
        <v>#REF!</v>
      </c>
      <c r="H81" s="21" t="e">
        <f>SUM(#REF!,#REF!)</f>
        <v>#REF!</v>
      </c>
      <c r="I81" s="21" t="e">
        <f>SUM(#REF!,#REF!)</f>
        <v>#REF!</v>
      </c>
      <c r="J81" s="21" t="e">
        <f>SUM(#REF!,#REF!)</f>
        <v>#REF!</v>
      </c>
      <c r="K81" s="21"/>
      <c r="L81" s="21"/>
      <c r="M81" s="21" t="e">
        <f>SUM(#REF!,F81)</f>
        <v>#REF!</v>
      </c>
      <c r="N81" s="19"/>
    </row>
    <row r="82" spans="1:14" ht="24.75" customHeight="1" hidden="1">
      <c r="A82" s="6"/>
      <c r="B82" s="13"/>
      <c r="C82" s="18"/>
      <c r="D82" s="18"/>
      <c r="E82" s="18"/>
      <c r="F82" s="21">
        <f t="shared" si="8"/>
        <v>0</v>
      </c>
      <c r="G82" s="21"/>
      <c r="H82" s="21"/>
      <c r="I82" s="21"/>
      <c r="J82" s="21"/>
      <c r="K82" s="21"/>
      <c r="L82" s="21"/>
      <c r="M82" s="21" t="e">
        <f>SUM(#REF!,F82)</f>
        <v>#REF!</v>
      </c>
      <c r="N82" s="19"/>
    </row>
    <row r="83" spans="1:14" ht="19.5" customHeight="1" hidden="1">
      <c r="A83" s="6"/>
      <c r="B83" s="10"/>
      <c r="C83" s="18"/>
      <c r="D83" s="18"/>
      <c r="E83" s="18"/>
      <c r="F83" s="21" t="e">
        <f t="shared" si="8"/>
        <v>#REF!</v>
      </c>
      <c r="G83" s="21" t="e">
        <f>SUM(G63:G81)</f>
        <v>#REF!</v>
      </c>
      <c r="H83" s="21" t="e">
        <f>SUM(H63:H81)</f>
        <v>#REF!</v>
      </c>
      <c r="I83" s="21" t="e">
        <f>SUM(I63:I81)</f>
        <v>#REF!</v>
      </c>
      <c r="J83" s="21" t="e">
        <f>SUM(J63:J81)</f>
        <v>#REF!</v>
      </c>
      <c r="K83" s="21"/>
      <c r="L83" s="21"/>
      <c r="M83" s="21" t="e">
        <f>SUM(#REF!,F83)</f>
        <v>#REF!</v>
      </c>
      <c r="N83" s="19"/>
    </row>
    <row r="84" spans="1:14" ht="15.75">
      <c r="A84" s="6"/>
      <c r="B84" s="10"/>
      <c r="C84" s="18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.75">
      <c r="A85" s="6"/>
      <c r="B85" s="10"/>
      <c r="C85" s="18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.75">
      <c r="A86" s="6"/>
      <c r="B86" s="10"/>
      <c r="C86" s="18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.75">
      <c r="A87" s="6"/>
      <c r="B87" s="10"/>
      <c r="C87" s="18"/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6"/>
      <c r="B88" s="10"/>
      <c r="C88" s="18"/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.75">
      <c r="A89" s="6"/>
      <c r="B89" s="10"/>
      <c r="C89" s="18"/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.75">
      <c r="A90" s="6"/>
      <c r="B90" s="10"/>
      <c r="C90" s="18"/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.75">
      <c r="A91" s="6"/>
      <c r="B91" s="10"/>
      <c r="C91" s="18"/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6"/>
      <c r="B92" s="10"/>
      <c r="C92" s="18"/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.75">
      <c r="A93" s="6"/>
      <c r="B93" s="10"/>
      <c r="C93" s="18"/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.75">
      <c r="A94" s="6"/>
      <c r="B94" s="8"/>
      <c r="C94" s="11"/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5.75">
      <c r="A95" s="6"/>
      <c r="B95" s="8"/>
      <c r="C95" s="11"/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</row>
    <row r="96" spans="1:5" ht="15.75">
      <c r="A96" s="6"/>
      <c r="B96" s="8"/>
      <c r="C96" s="11"/>
      <c r="D96" s="18"/>
      <c r="E96" s="11"/>
    </row>
    <row r="97" spans="1:5" ht="15.75">
      <c r="A97" s="6"/>
      <c r="B97" s="8"/>
      <c r="C97" s="11"/>
      <c r="D97" s="18"/>
      <c r="E97" s="11"/>
    </row>
    <row r="98" spans="1:5" ht="15.75">
      <c r="A98" s="6"/>
      <c r="B98" s="8"/>
      <c r="C98" s="11"/>
      <c r="D98" s="18"/>
      <c r="E98" s="11"/>
    </row>
    <row r="99" spans="1:5" ht="15.75">
      <c r="A99" s="6"/>
      <c r="B99" s="8"/>
      <c r="C99" s="11"/>
      <c r="D99" s="18"/>
      <c r="E99" s="11"/>
    </row>
    <row r="100" spans="1:5" ht="15.75">
      <c r="A100" s="6"/>
      <c r="B100" s="8"/>
      <c r="C100" s="11"/>
      <c r="D100" s="18"/>
      <c r="E100" s="11"/>
    </row>
    <row r="101" spans="1:5" ht="15.75">
      <c r="A101" s="6"/>
      <c r="B101" s="8"/>
      <c r="C101" s="11"/>
      <c r="D101" s="18"/>
      <c r="E101" s="11"/>
    </row>
    <row r="102" spans="1:5" ht="15.75">
      <c r="A102" s="6"/>
      <c r="B102" s="8"/>
      <c r="C102" s="11"/>
      <c r="D102" s="18"/>
      <c r="E102" s="11"/>
    </row>
    <row r="103" spans="1:5" ht="15.75">
      <c r="A103" s="6"/>
      <c r="B103" s="8"/>
      <c r="C103" s="11"/>
      <c r="D103" s="18"/>
      <c r="E103" s="11"/>
    </row>
    <row r="104" spans="1:5" ht="15.75">
      <c r="A104" s="6"/>
      <c r="B104" s="8"/>
      <c r="C104" s="11"/>
      <c r="D104" s="18"/>
      <c r="E104" s="11"/>
    </row>
    <row r="105" spans="1:5" ht="15.75">
      <c r="A105" s="6"/>
      <c r="B105" s="8"/>
      <c r="C105" s="11"/>
      <c r="D105" s="18"/>
      <c r="E105" s="11"/>
    </row>
    <row r="106" spans="1:5" ht="15.75">
      <c r="A106" s="6"/>
      <c r="B106" s="8"/>
      <c r="C106" s="11"/>
      <c r="D106" s="18"/>
      <c r="E106" s="11"/>
    </row>
    <row r="107" spans="1:5" ht="15.75">
      <c r="A107" s="6"/>
      <c r="B107" s="8"/>
      <c r="C107" s="11"/>
      <c r="D107" s="18"/>
      <c r="E107" s="11"/>
    </row>
    <row r="108" spans="1:5" ht="15.75">
      <c r="A108" s="6"/>
      <c r="B108" s="8"/>
      <c r="C108" s="11"/>
      <c r="D108" s="18"/>
      <c r="E108" s="11"/>
    </row>
    <row r="109" spans="1:5" ht="15.75">
      <c r="A109" s="6"/>
      <c r="B109" s="8"/>
      <c r="C109" s="11"/>
      <c r="D109" s="18"/>
      <c r="E109" s="11"/>
    </row>
    <row r="110" spans="1:5" ht="15.75">
      <c r="A110" s="6"/>
      <c r="B110" s="8"/>
      <c r="C110" s="11"/>
      <c r="D110" s="18"/>
      <c r="E110" s="11"/>
    </row>
    <row r="111" spans="1:5" ht="15.75">
      <c r="A111" s="6"/>
      <c r="B111" s="8"/>
      <c r="C111" s="11"/>
      <c r="D111" s="18"/>
      <c r="E111" s="11"/>
    </row>
    <row r="112" spans="1:5" ht="15.75">
      <c r="A112" s="6"/>
      <c r="B112" s="8"/>
      <c r="C112" s="11"/>
      <c r="D112" s="18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C221" s="11"/>
      <c r="D221" s="11"/>
      <c r="E221" s="11"/>
    </row>
    <row r="222" spans="1:5" ht="12.75">
      <c r="A222" s="6"/>
      <c r="B222" s="8"/>
      <c r="C222" s="11"/>
      <c r="D222" s="11"/>
      <c r="E222" s="11"/>
    </row>
    <row r="223" spans="1:5" ht="12.75">
      <c r="A223" s="6"/>
      <c r="B223" s="8"/>
      <c r="C223" s="11"/>
      <c r="D223" s="11"/>
      <c r="E223" s="11"/>
    </row>
    <row r="224" spans="1:5" ht="12.75">
      <c r="A224" s="6"/>
      <c r="B224" s="8"/>
      <c r="C224" s="11"/>
      <c r="D224" s="11"/>
      <c r="E224" s="11"/>
    </row>
    <row r="225" spans="1:5" ht="12.75">
      <c r="A225" s="6"/>
      <c r="B225" s="8"/>
      <c r="C225" s="11"/>
      <c r="D225" s="11"/>
      <c r="E225" s="11"/>
    </row>
    <row r="226" spans="1:5" ht="12.75">
      <c r="A226" s="6"/>
      <c r="B226" s="8"/>
      <c r="C226" s="11"/>
      <c r="D226" s="11"/>
      <c r="E226" s="11"/>
    </row>
    <row r="227" spans="1:5" ht="12.75">
      <c r="A227" s="6"/>
      <c r="B227" s="8"/>
      <c r="C227" s="11"/>
      <c r="D227" s="11"/>
      <c r="E227" s="11"/>
    </row>
    <row r="228" spans="1:5" ht="12.75">
      <c r="A228" s="6"/>
      <c r="B228" s="8"/>
      <c r="C228" s="11"/>
      <c r="D228" s="11"/>
      <c r="E228" s="11"/>
    </row>
    <row r="229" spans="1:5" ht="12.75">
      <c r="A229" s="6"/>
      <c r="B229" s="8"/>
      <c r="C229" s="11"/>
      <c r="D229" s="11"/>
      <c r="E229" s="11"/>
    </row>
    <row r="230" spans="1:5" ht="12.75">
      <c r="A230" s="6"/>
      <c r="B230" s="8"/>
      <c r="C230" s="11"/>
      <c r="D230" s="11"/>
      <c r="E230" s="11"/>
    </row>
    <row r="231" spans="1:5" ht="12.75">
      <c r="A231" s="6"/>
      <c r="B231" s="8"/>
      <c r="D231" s="11"/>
      <c r="E231" s="11"/>
    </row>
    <row r="232" spans="1:5" ht="12.75">
      <c r="A232" s="6"/>
      <c r="B232" s="8"/>
      <c r="D232" s="11"/>
      <c r="E232" s="11"/>
    </row>
    <row r="233" spans="1:4" ht="12.75">
      <c r="A233" s="6"/>
      <c r="B233" s="8"/>
      <c r="D233" s="11"/>
    </row>
    <row r="234" spans="1:4" ht="12.75">
      <c r="A234" s="6"/>
      <c r="B234" s="8"/>
      <c r="D234" s="11"/>
    </row>
    <row r="235" spans="1:4" ht="12.75">
      <c r="A235" s="6"/>
      <c r="B235" s="8"/>
      <c r="D235" s="11"/>
    </row>
    <row r="236" spans="1:4" ht="12.75">
      <c r="A236" s="6"/>
      <c r="B236" s="8"/>
      <c r="D236" s="11"/>
    </row>
    <row r="237" spans="1:4" ht="12.75">
      <c r="A237" s="6"/>
      <c r="B237" s="8"/>
      <c r="D237" s="11"/>
    </row>
    <row r="238" spans="1:4" ht="12.75">
      <c r="A238" s="6"/>
      <c r="B238" s="8"/>
      <c r="D238" s="11"/>
    </row>
    <row r="239" spans="1:4" ht="12.75">
      <c r="A239" s="6"/>
      <c r="B239" s="8"/>
      <c r="D239" s="11"/>
    </row>
    <row r="240" spans="1:4" ht="12.75">
      <c r="A240" s="6"/>
      <c r="B240" s="8"/>
      <c r="D240" s="11"/>
    </row>
    <row r="241" spans="1:4" ht="12.75">
      <c r="A241" s="6"/>
      <c r="B241" s="8"/>
      <c r="D241" s="11"/>
    </row>
    <row r="242" spans="1:4" ht="12.75">
      <c r="A242" s="6"/>
      <c r="B242" s="8"/>
      <c r="D242" s="11"/>
    </row>
    <row r="243" spans="1:4" ht="12.75">
      <c r="A243" s="6"/>
      <c r="B243" s="8"/>
      <c r="D243" s="11"/>
    </row>
    <row r="244" spans="1:4" ht="12.75">
      <c r="A244" s="6"/>
      <c r="B244" s="8"/>
      <c r="D244" s="11"/>
    </row>
    <row r="245" spans="1:4" ht="12.75">
      <c r="A245" s="6"/>
      <c r="B245" s="8"/>
      <c r="D245" s="11"/>
    </row>
    <row r="246" spans="1:4" ht="12.75">
      <c r="A246" s="6"/>
      <c r="B246" s="8"/>
      <c r="D246" s="11"/>
    </row>
    <row r="247" spans="1:4" ht="12.75">
      <c r="A247" s="6"/>
      <c r="B247" s="8"/>
      <c r="D247" s="11"/>
    </row>
    <row r="248" spans="1:4" ht="12.75">
      <c r="A248" s="6"/>
      <c r="B248" s="8"/>
      <c r="D248" s="11"/>
    </row>
    <row r="249" spans="1:4" ht="12.75">
      <c r="A249" s="6"/>
      <c r="B249" s="8"/>
      <c r="D249" s="11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</sheetData>
  <sheetProtection/>
  <mergeCells count="19"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  <mergeCell ref="B59:C59"/>
    <mergeCell ref="C7:C9"/>
    <mergeCell ref="F6:L6"/>
    <mergeCell ref="K7:L7"/>
    <mergeCell ref="K8:K9"/>
    <mergeCell ref="H8:H9"/>
    <mergeCell ref="I8:I9"/>
    <mergeCell ref="E8:E9"/>
    <mergeCell ref="D8:D9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2014-03-12T11:38:00Z</cp:lastPrinted>
  <dcterms:created xsi:type="dcterms:W3CDTF">2002-12-20T15:22:07Z</dcterms:created>
  <dcterms:modified xsi:type="dcterms:W3CDTF">2014-03-14T07:21:49Z</dcterms:modified>
  <cp:category/>
  <cp:version/>
  <cp:contentType/>
  <cp:contentStatus/>
</cp:coreProperties>
</file>