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5330" windowHeight="468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'Лист1'!$A$1:$G$77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<sst xmlns="http://schemas.openxmlformats.org/spreadsheetml/2006/main" count="149" uniqueCount="114">
  <si>
    <t>Загальний фонд</t>
  </si>
  <si>
    <t>Спеціальний фонд</t>
  </si>
  <si>
    <t xml:space="preserve">Найменування програми </t>
  </si>
  <si>
    <t>сума</t>
  </si>
  <si>
    <t>Разом</t>
  </si>
  <si>
    <t>Сума</t>
  </si>
  <si>
    <t>тис. грн.</t>
  </si>
  <si>
    <t xml:space="preserve"> </t>
  </si>
  <si>
    <t>Баштанська райдержадміністрація</t>
  </si>
  <si>
    <t>Всього</t>
  </si>
  <si>
    <t>250404</t>
  </si>
  <si>
    <t>Інші  видатки</t>
  </si>
  <si>
    <t>070401</t>
  </si>
  <si>
    <t>Позашкільні заклади освіти, заходи із позашкільної роботи з дітьми</t>
  </si>
  <si>
    <t>070807</t>
  </si>
  <si>
    <t>Інші освітні програми</t>
  </si>
  <si>
    <t>070201</t>
  </si>
  <si>
    <t>Інші видатки на соціальний захист населення</t>
  </si>
  <si>
    <t>090412</t>
  </si>
  <si>
    <t>090416</t>
  </si>
  <si>
    <t>Інші видатки на соціальний захист ветеранів війни та праці</t>
  </si>
  <si>
    <t>- фінансова підтримка громадських організацій інвалідів</t>
  </si>
  <si>
    <t>091209</t>
  </si>
  <si>
    <t>Баштанська районна рада</t>
  </si>
  <si>
    <t>120100</t>
  </si>
  <si>
    <t>Телебачення і радіомовлення</t>
  </si>
  <si>
    <t>120201</t>
  </si>
  <si>
    <t>Разом районні програми</t>
  </si>
  <si>
    <t>до рішення районної ради</t>
  </si>
  <si>
    <t>Код типової відомчої класифікації видатків місцевих бюджетів</t>
  </si>
  <si>
    <t>Код тимчасової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</si>
  <si>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</si>
  <si>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</si>
  <si>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091204</t>
  </si>
  <si>
    <t xml:space="preserve"> виплата компенсації фізичним особам, які будуть надавати соціальні послуги</t>
  </si>
  <si>
    <t>130204</t>
  </si>
  <si>
    <t>заходи по функціонуванню районного радіомовлення (дотація на покриття збитків)</t>
  </si>
  <si>
    <t xml:space="preserve"> дотація редакції районної газети «Голос Баштанщини» на покриття збитків</t>
  </si>
  <si>
    <t>Районна програма "Шкільний автобус" до 2015 року:</t>
  </si>
  <si>
    <t>130115</t>
  </si>
  <si>
    <t xml:space="preserve">Центри "Спорт для всіх" та заходи з фізичної культури </t>
  </si>
  <si>
    <t>Утримання апарату управління громадських фізкультурно - спортивних організацій  ФСТ "Колос"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</si>
  <si>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</si>
  <si>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дітям-інвадідам, хворим, які не здатні до самообслуговування і потребують сторонньої допомоги</t>
  </si>
  <si>
    <t>Періодичні видання (газети та журнали)</t>
  </si>
  <si>
    <t>Фінансова підтримка громадських організацій інвалідів і ветеранів</t>
  </si>
  <si>
    <t>Територіальні центри соціального обслуговування (надання соціальних послуг)</t>
  </si>
  <si>
    <t>відшкодування територіальному центру соціального обслуговування (надання соціальних послуг) для компенсації за соціальне обслуговування громадян,які звільняються від сплати за соціальне обслуговування</t>
  </si>
  <si>
    <t>- надання адресної допомоги особам, які перебувають у складних життєвих обставинах</t>
  </si>
  <si>
    <t>стипендія особам, яким виповнилось 100 і більше років</t>
  </si>
  <si>
    <t xml:space="preserve">надання до ювілейних дат особам, яким виповнилося 90,95,100 і більше років цінних подарунків </t>
  </si>
  <si>
    <t>Комплексна програма соціального захисту населення "Турбота" на період до 2015 року :</t>
  </si>
  <si>
    <t>091102</t>
  </si>
  <si>
    <t>Програми і заходи центрів соціальних служб для сім"ї, дітей та молоді</t>
  </si>
  <si>
    <t>03</t>
  </si>
  <si>
    <t>15</t>
  </si>
  <si>
    <t>10</t>
  </si>
  <si>
    <t>01</t>
  </si>
  <si>
    <t>відшкодування територіальному центру соціального обслуговування (надання соціальних послуг) для компенсацій за соціальне обслуговування громадян, які звільняються від сплати за соціальне обслуговування</t>
  </si>
  <si>
    <t>- фінансова підтримка громадських організацій ветеранів, волонтерів</t>
  </si>
  <si>
    <t>Начальник фінансового управління райдержадміністрації</t>
  </si>
  <si>
    <t>С.В.Євдощенко</t>
  </si>
  <si>
    <t>отримання медичної освіти на договірних умовах</t>
  </si>
  <si>
    <t xml:space="preserve"> виплата одноразової матеріальної допомоги учасникам бойових дій у роки Великої Вітчизняної війни та у роки війни з Японією до річниць Перемоги у Великій Вітчизняній війні та річниць визволення України від фашистських загарбників</t>
  </si>
  <si>
    <t xml:space="preserve">  одноразова матеріальна допомога сім'ям загиблих та померлих учасників бойових дій в Афганістані, інвалідам війни в Афганістані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</si>
  <si>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</si>
  <si>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спрямованності)</t>
  </si>
  <si>
    <t>Районна програма підтримки засобів масової інформації та забезпечення відкритості у діяльності органів державної влади та органів місцевого самоврядування на 2011-2015 роки:</t>
  </si>
  <si>
    <t>Програма «Безбар'єрна Баштанщина» на період до 2015 року:</t>
  </si>
  <si>
    <t>Районна програма  «Молодь Баштанщини» на 2011-2015 роки:</t>
  </si>
  <si>
    <t>Районна програма збереження архівних фондів на 2012-2016 роки:</t>
  </si>
  <si>
    <t>реалізація заходів передбачених програмою (фінансування Об"єднаного трудового архіву міської, сільських рад)</t>
  </si>
  <si>
    <t>реалізація заходів передбачених програмою (забезпечення участі футбольних команд у обласних змаганнях)</t>
  </si>
  <si>
    <t xml:space="preserve"> реалізація заходів передбачених програмою  </t>
  </si>
  <si>
    <t>1</t>
  </si>
  <si>
    <t>Управління соціального захисту населення райдержадміністрації</t>
  </si>
  <si>
    <t>Відділ освіти, молоді і спорту райдержадміністрації</t>
  </si>
  <si>
    <t>перебування в стаціонарному відділенні для постійного, або тимчасового проживання підопічної Новікової Г.В.</t>
  </si>
  <si>
    <t>надання одноразової матеріальної допомоги громадянам, які постраждали внаслідок Чорнобильської катастрофи (І,ІІ,ІІІ категорії) та дітям -інвалідам, які постраждали від Чорнобильської катастрофи</t>
  </si>
  <si>
    <t>Районна Цільова соціальна програма розвитку освіти Баштанського району на 2011 -2015 роки</t>
  </si>
  <si>
    <t>Загальноосвітні школи (в т.ч. школа-дитячий садок, інтернат при школі),  спеціалізовані школи, ліцеї, гімназії, колегіуми</t>
  </si>
  <si>
    <t>забезпечення участі на проведення семінарів, нарад, конференцій, інших заходів з метою підвищення кваліфікації педагогічних працівників</t>
  </si>
  <si>
    <r>
      <t>- п</t>
    </r>
    <r>
      <rPr>
        <sz val="18"/>
        <rFont val="Times New Roman CYR"/>
        <family val="0"/>
      </rPr>
      <t>роведення заходів із нетрадиційних видів спорту і масових заходів із фізичної культури</t>
    </r>
  </si>
  <si>
    <t>виплата стипендії  імені Тараса Шевченка  переможцям Всеукраїнського учнівських олімпіад</t>
  </si>
  <si>
    <t xml:space="preserve">Програма розвитку фізичної культури і спорту у Баштанському районі на 2014-2018 роки: </t>
  </si>
  <si>
    <t>Районна цільова соціальна програма розвитку цивільного захисту Баштанського району:</t>
  </si>
  <si>
    <t>210105</t>
  </si>
  <si>
    <t>Видатки на запобігання та ліквідацію надзвичайних ситуацій та наслідків стихійного лиха</t>
  </si>
  <si>
    <t>Програма соціально-економічного розвитку Баштанського району на 2011-2014 роки:</t>
  </si>
  <si>
    <t>080101</t>
  </si>
  <si>
    <t>Лікарні</t>
  </si>
  <si>
    <t>76</t>
  </si>
  <si>
    <t>Фінансове управління райдержадміністрації</t>
  </si>
  <si>
    <t>250353</t>
  </si>
  <si>
    <t>Субвенція з районного бюджету сільським бюджетам на преміювання переможців першого етапу щорічного всеукраїнського конкурсу "Населений пункт найкращого благоустрою і підтримки громадського порядку"</t>
  </si>
  <si>
    <t>преміювання переможців першого етапу щорічного всеукраїнського конкурсу "Населений пункт найкращого благоустрою і підтримки громадського порядку" (погашення кредиторської заборгованості 2013 року)</t>
  </si>
  <si>
    <t>Додаток  7</t>
  </si>
  <si>
    <t xml:space="preserve">Районна програма "Медичні кадри Баштанщини" на 2013-2017 роки </t>
  </si>
  <si>
    <t>співфінансування проекту Хоспісна допомога жителям Баштанського району (належний догляд за тяжким безнадійно хворим) - капітальний ремонт приміщення, покрівлі Хоспісу, придбання медичного обладнання</t>
  </si>
  <si>
    <t>Програма відпочинку та оздоровлення дітей Баштанського району на 2014-2018 роки</t>
  </si>
  <si>
    <t>- заходи по відпочинку та оздоровленню дітей в таборі «Веселка»</t>
  </si>
  <si>
    <t xml:space="preserve"> заходи по відпочинку та оздоровленню дітей в пришкільних таборах</t>
  </si>
  <si>
    <t>Уточнений перелік місцевих (регіональних) програм, які фінансуватимуться за рахунок коштів  районного бюджету Баштанського району у 2014 році</t>
  </si>
  <si>
    <t xml:space="preserve">погашення кредиторської заборгованості за 2013 рік з капітального ремонту асфальтного покриття території центральної районної лікарні </t>
  </si>
  <si>
    <t xml:space="preserve">погашення кредиторської заборгованості за 2013 рік з капітального ремонту асфальтного покриття території  закладів освіти м.Баштанка  </t>
  </si>
  <si>
    <t>на фінансування експлуатаційно  технічного обслуговування апаратури системи централізованого оповіщення (погашення кредиторської заборгованості за 2013 рік)</t>
  </si>
  <si>
    <t>080800</t>
  </si>
  <si>
    <t>Центри первинної медичної (медико-санітарної) допомоги</t>
  </si>
  <si>
    <t>погашення кредиторської заборгованості за 2013 рік з покращення матеріально-технічного стану амбулаторії с.Явкине</t>
  </si>
  <si>
    <t xml:space="preserve">Районна Комплексна програма "Здоров'я нації" </t>
  </si>
  <si>
    <t>реалізація заходів передбачених програмою (пропаганда здорового способу життя, запобігання негативним проявам серед сімей, що опинилися в складних життєвих обставинах), у тому числі погашення кредиторської заборгованості за 2013 рік - 0,905 тис.грн.</t>
  </si>
  <si>
    <t>організація підвозу дітей до загальноосвітніх навчальних закладів, у тому числі погашення кредиторської заборгованості за 2013 рік - 30,820 тис.грн.</t>
  </si>
  <si>
    <t xml:space="preserve"> реалізація заходів передбачених програмою (утримання закладів позашкільної освіти; забезпечення прийняття участі обдарваної молоді в олімпіадах, конкурсах, змаганнях, фестивалях, проведення сімінарів, конференцій з питань позашкільної роботи, інші заходи), у тому числі погашення кредиторської заборгованості за 2013 рік - 12,815 тис.грн. </t>
  </si>
  <si>
    <t xml:space="preserve">06.03.2014 №13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</si>
</sst>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0.0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.5"/>
      <name val="Times New Roman"/>
      <family val="1"/>
    </font>
    <font>
      <b/>
      <sz val="10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1"/>
      <color indexed="10"/>
      <name val="Times New Roman"/>
      <family val="1"/>
    </font>
    <font>
      <b/>
      <sz val="10"/>
      <color indexed="10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8"/>
      <name val="Times New Roman"/>
      <family val="1"/>
    </font>
    <font>
      <b/>
      <sz val="18"/>
      <name val="Arial Cyr"/>
      <family val="0"/>
    </font>
    <font>
      <sz val="18"/>
      <name val="Times New Roman CYR"/>
      <family val="0"/>
    </font>
    <font>
      <sz val="18"/>
      <name val="Times New Roman Cyr"/>
      <family val="1"/>
    </font>
    <font>
      <sz val="18"/>
      <color indexed="10"/>
      <name val="Times New Roman"/>
      <family val="1"/>
    </font>
    <font>
      <sz val="18"/>
      <color indexed="10"/>
      <name val="Arial Cyr"/>
      <family val="0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b/>
      <sz val="18"/>
      <color indexed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3" borderId="0" applyNumberFormat="0" applyBorder="0" applyAlignment="0" applyProtection="0"/>
    <xf numFmtId="0" fontId="41" fillId="11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2" borderId="2" applyNumberFormat="0" applyAlignment="0" applyProtection="0"/>
    <xf numFmtId="0" fontId="44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0" borderId="7" applyNumberFormat="0" applyAlignment="0" applyProtection="0"/>
    <xf numFmtId="0" fontId="33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176" fontId="12" fillId="0" borderId="10" xfId="0" applyNumberFormat="1" applyFont="1" applyBorder="1" applyAlignment="1">
      <alignment horizontal="center" vertical="justify"/>
    </xf>
    <xf numFmtId="0" fontId="13" fillId="0" borderId="10" xfId="0" applyFont="1" applyBorder="1" applyAlignment="1">
      <alignment horizontal="justify" vertical="justify" wrapText="1"/>
    </xf>
    <xf numFmtId="0" fontId="9" fillId="0" borderId="10" xfId="0" applyFont="1" applyFill="1" applyBorder="1" applyAlignment="1">
      <alignment horizontal="justify"/>
    </xf>
    <xf numFmtId="176" fontId="12" fillId="0" borderId="10" xfId="0" applyNumberFormat="1" applyFont="1" applyFill="1" applyBorder="1" applyAlignment="1">
      <alignment horizontal="center" vertical="justify"/>
    </xf>
    <xf numFmtId="176" fontId="10" fillId="0" borderId="10" xfId="0" applyNumberFormat="1" applyFont="1" applyBorder="1" applyAlignment="1">
      <alignment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>
      <alignment vertical="top" wrapText="1"/>
    </xf>
    <xf numFmtId="176" fontId="11" fillId="0" borderId="10" xfId="0" applyNumberFormat="1" applyFont="1" applyBorder="1" applyAlignment="1">
      <alignment horizontal="center" vertical="justify"/>
    </xf>
    <xf numFmtId="176" fontId="10" fillId="0" borderId="10" xfId="0" applyNumberFormat="1" applyFont="1" applyBorder="1" applyAlignment="1">
      <alignment horizontal="center" vertical="justify"/>
    </xf>
    <xf numFmtId="0" fontId="9" fillId="0" borderId="10" xfId="0" applyFont="1" applyBorder="1" applyAlignment="1">
      <alignment horizontal="justify"/>
    </xf>
    <xf numFmtId="176" fontId="9" fillId="0" borderId="10" xfId="0" applyNumberFormat="1" applyFont="1" applyBorder="1" applyAlignment="1">
      <alignment horizontal="center" vertical="justify"/>
    </xf>
    <xf numFmtId="9" fontId="11" fillId="0" borderId="10" xfId="57" applyFont="1" applyBorder="1" applyAlignment="1">
      <alignment horizontal="left" vertical="justify"/>
    </xf>
    <xf numFmtId="0" fontId="11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>
      <alignment vertical="top" wrapText="1"/>
    </xf>
    <xf numFmtId="176" fontId="9" fillId="0" borderId="10" xfId="0" applyNumberFormat="1" applyFont="1" applyFill="1" applyBorder="1" applyAlignment="1">
      <alignment horizontal="center" vertical="justify"/>
    </xf>
    <xf numFmtId="0" fontId="14" fillId="0" borderId="10" xfId="0" applyFont="1" applyBorder="1" applyAlignment="1" applyProtection="1">
      <alignment horizontal="left" vertical="top" wrapText="1"/>
      <protection locked="0"/>
    </xf>
    <xf numFmtId="176" fontId="11" fillId="0" borderId="10" xfId="0" applyNumberFormat="1" applyFont="1" applyBorder="1" applyAlignment="1">
      <alignment horizontal="center" vertical="top"/>
    </xf>
    <xf numFmtId="176" fontId="10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horizontal="left"/>
    </xf>
    <xf numFmtId="0" fontId="11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 vertical="top"/>
    </xf>
    <xf numFmtId="0" fontId="13" fillId="2" borderId="10" xfId="0" applyFont="1" applyFill="1" applyBorder="1" applyAlignment="1">
      <alignment vertical="top" wrapText="1"/>
    </xf>
    <xf numFmtId="176" fontId="10" fillId="0" borderId="10" xfId="0" applyNumberFormat="1" applyFont="1" applyFill="1" applyBorder="1" applyAlignment="1">
      <alignment horizontal="center" vertical="justify"/>
    </xf>
    <xf numFmtId="0" fontId="13" fillId="0" borderId="10" xfId="0" applyFont="1" applyBorder="1" applyAlignment="1">
      <alignment vertical="justify"/>
    </xf>
    <xf numFmtId="176" fontId="15" fillId="0" borderId="10" xfId="0" applyNumberFormat="1" applyFont="1" applyBorder="1" applyAlignment="1">
      <alignment vertical="top"/>
    </xf>
    <xf numFmtId="176" fontId="16" fillId="0" borderId="10" xfId="0" applyNumberFormat="1" applyFont="1" applyBorder="1" applyAlignment="1">
      <alignment vertical="top"/>
    </xf>
    <xf numFmtId="0" fontId="17" fillId="0" borderId="10" xfId="0" applyFont="1" applyBorder="1" applyAlignment="1">
      <alignment/>
    </xf>
    <xf numFmtId="176" fontId="11" fillId="2" borderId="10" xfId="0" applyNumberFormat="1" applyFont="1" applyFill="1" applyBorder="1" applyAlignment="1">
      <alignment horizontal="justify" vertical="top"/>
    </xf>
    <xf numFmtId="176" fontId="12" fillId="0" borderId="10" xfId="0" applyNumberFormat="1" applyFont="1" applyBorder="1" applyAlignment="1">
      <alignment horizontal="right" vertical="justify"/>
    </xf>
    <xf numFmtId="0" fontId="9" fillId="0" borderId="10" xfId="0" applyFont="1" applyBorder="1" applyAlignment="1">
      <alignment horizontal="justify" vertical="top" wrapText="1"/>
    </xf>
    <xf numFmtId="176" fontId="11" fillId="0" borderId="10" xfId="0" applyNumberFormat="1" applyFont="1" applyBorder="1" applyAlignment="1">
      <alignment horizontal="justify" vertical="top"/>
    </xf>
    <xf numFmtId="176" fontId="10" fillId="0" borderId="10" xfId="0" applyNumberFormat="1" applyFont="1" applyBorder="1" applyAlignment="1">
      <alignment vertical="justify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justify" vertical="top"/>
    </xf>
    <xf numFmtId="0" fontId="11" fillId="0" borderId="10" xfId="0" applyNumberFormat="1" applyFont="1" applyBorder="1" applyAlignment="1">
      <alignment horizontal="justify" vertical="top" wrapText="1"/>
    </xf>
    <xf numFmtId="49" fontId="11" fillId="0" borderId="10" xfId="0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justify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justify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176" fontId="19" fillId="0" borderId="10" xfId="0" applyNumberFormat="1" applyFont="1" applyBorder="1" applyAlignment="1">
      <alignment horizontal="center" vertical="justify"/>
    </xf>
    <xf numFmtId="176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justify" vertical="top"/>
    </xf>
    <xf numFmtId="0" fontId="9" fillId="0" borderId="10" xfId="0" applyFont="1" applyFill="1" applyBorder="1" applyAlignment="1">
      <alignment horizontal="justify" vertical="top" wrapText="1"/>
    </xf>
    <xf numFmtId="0" fontId="13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wrapText="1"/>
    </xf>
    <xf numFmtId="0" fontId="21" fillId="0" borderId="0" xfId="0" applyFont="1" applyAlignment="1">
      <alignment/>
    </xf>
    <xf numFmtId="176" fontId="12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11" fillId="2" borderId="10" xfId="0" applyNumberFormat="1" applyFont="1" applyFill="1" applyBorder="1" applyAlignment="1">
      <alignment horizontal="right" vertical="top" wrapText="1"/>
    </xf>
    <xf numFmtId="49" fontId="15" fillId="0" borderId="10" xfId="0" applyNumberFormat="1" applyFont="1" applyBorder="1" applyAlignment="1">
      <alignment horizontal="right" vertical="top" wrapText="1"/>
    </xf>
    <xf numFmtId="0" fontId="22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justify" wrapText="1"/>
    </xf>
    <xf numFmtId="176" fontId="12" fillId="0" borderId="10" xfId="0" applyNumberFormat="1" applyFont="1" applyBorder="1" applyAlignment="1">
      <alignment vertical="top"/>
    </xf>
    <xf numFmtId="176" fontId="9" fillId="0" borderId="10" xfId="0" applyNumberFormat="1" applyFont="1" applyBorder="1" applyAlignment="1">
      <alignment horizontal="center" vertical="top"/>
    </xf>
    <xf numFmtId="49" fontId="11" fillId="0" borderId="11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9" fillId="0" borderId="10" xfId="0" applyFont="1" applyBorder="1" applyAlignment="1">
      <alignment vertical="justify" wrapText="1"/>
    </xf>
    <xf numFmtId="0" fontId="13" fillId="0" borderId="10" xfId="0" applyFont="1" applyBorder="1" applyAlignment="1">
      <alignment vertical="justify" wrapText="1"/>
    </xf>
    <xf numFmtId="176" fontId="11" fillId="0" borderId="10" xfId="0" applyNumberFormat="1" applyFont="1" applyBorder="1" applyAlignment="1">
      <alignment vertical="top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50" zoomScaleNormal="50" zoomScaleSheetLayoutView="50" zoomScalePageLayoutView="25" workbookViewId="0" topLeftCell="A1">
      <selection activeCell="F3" sqref="F3"/>
    </sheetView>
  </sheetViews>
  <sheetFormatPr defaultColWidth="9.00390625" defaultRowHeight="12.75"/>
  <cols>
    <col min="1" max="1" width="12.375" style="0" customWidth="1"/>
    <col min="2" max="2" width="61.625" style="0" customWidth="1"/>
    <col min="3" max="3" width="69.75390625" style="0" customWidth="1"/>
    <col min="4" max="4" width="31.125" style="0" customWidth="1"/>
    <col min="5" max="5" width="47.625" style="0" customWidth="1"/>
    <col min="6" max="6" width="21.375" style="0" customWidth="1"/>
    <col min="7" max="7" width="18.75390625" style="0" customWidth="1"/>
    <col min="9" max="9" width="19.25390625" style="0" customWidth="1"/>
  </cols>
  <sheetData>
    <row r="1" spans="5:7" ht="27.75" customHeight="1">
      <c r="E1" s="1" t="s">
        <v>7</v>
      </c>
      <c r="F1" s="72" t="s">
        <v>96</v>
      </c>
      <c r="G1" s="63"/>
    </row>
    <row r="2" spans="5:7" ht="18.75">
      <c r="E2" s="1" t="s">
        <v>7</v>
      </c>
      <c r="F2" s="72" t="s">
        <v>28</v>
      </c>
      <c r="G2" s="63"/>
    </row>
    <row r="3" spans="5:7" ht="18.75">
      <c r="E3" s="1" t="s">
        <v>7</v>
      </c>
      <c r="F3" s="72" t="s">
        <v>113</v>
      </c>
      <c r="G3" s="63"/>
    </row>
    <row r="4" spans="2:7" ht="58.5" customHeight="1">
      <c r="B4" s="87" t="s">
        <v>102</v>
      </c>
      <c r="C4" s="87"/>
      <c r="D4" s="87"/>
      <c r="E4" s="87"/>
      <c r="F4" s="87"/>
      <c r="G4" s="8"/>
    </row>
    <row r="5" spans="2:9" ht="24" thickBot="1">
      <c r="B5" s="8"/>
      <c r="C5" s="8"/>
      <c r="D5" s="8"/>
      <c r="E5" s="8"/>
      <c r="F5" s="8" t="s">
        <v>7</v>
      </c>
      <c r="G5" s="8" t="s">
        <v>6</v>
      </c>
      <c r="I5" s="2"/>
    </row>
    <row r="6" spans="1:9" ht="12.75">
      <c r="A6" s="88" t="s">
        <v>29</v>
      </c>
      <c r="B6" s="85" t="s">
        <v>31</v>
      </c>
      <c r="C6" s="92" t="s">
        <v>0</v>
      </c>
      <c r="D6" s="93"/>
      <c r="E6" s="92" t="s">
        <v>1</v>
      </c>
      <c r="F6" s="93"/>
      <c r="G6" s="85" t="s">
        <v>4</v>
      </c>
      <c r="I6" s="2"/>
    </row>
    <row r="7" spans="1:9" ht="90.75" customHeight="1" thickBot="1">
      <c r="A7" s="89"/>
      <c r="B7" s="86"/>
      <c r="C7" s="94"/>
      <c r="D7" s="95"/>
      <c r="E7" s="94"/>
      <c r="F7" s="95"/>
      <c r="G7" s="86"/>
      <c r="I7" s="91"/>
    </row>
    <row r="8" spans="1:9" ht="12.75">
      <c r="A8" s="88" t="s">
        <v>30</v>
      </c>
      <c r="B8" s="85" t="s">
        <v>32</v>
      </c>
      <c r="C8" s="85" t="s">
        <v>2</v>
      </c>
      <c r="D8" s="85" t="s">
        <v>3</v>
      </c>
      <c r="E8" s="85" t="s">
        <v>2</v>
      </c>
      <c r="F8" s="85" t="s">
        <v>3</v>
      </c>
      <c r="G8" s="85" t="s">
        <v>5</v>
      </c>
      <c r="I8" s="91"/>
    </row>
    <row r="9" spans="1:9" ht="126" customHeight="1" thickBot="1">
      <c r="A9" s="89"/>
      <c r="B9" s="86"/>
      <c r="C9" s="86"/>
      <c r="D9" s="86"/>
      <c r="E9" s="86"/>
      <c r="F9" s="86"/>
      <c r="G9" s="86"/>
      <c r="I9" s="91"/>
    </row>
    <row r="10" spans="1:7" ht="21.75" customHeight="1">
      <c r="A10" s="66" t="s">
        <v>74</v>
      </c>
      <c r="B10" s="9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</row>
    <row r="11" spans="1:7" ht="29.25" customHeight="1">
      <c r="A11" s="67" t="s">
        <v>54</v>
      </c>
      <c r="B11" s="11" t="s">
        <v>8</v>
      </c>
      <c r="C11" s="12"/>
      <c r="D11" s="13"/>
      <c r="E11" s="12"/>
      <c r="F11" s="12"/>
      <c r="G11" s="13"/>
    </row>
    <row r="12" spans="1:7" ht="50.25" customHeight="1">
      <c r="A12" s="68"/>
      <c r="B12" s="24"/>
      <c r="C12" s="15" t="s">
        <v>70</v>
      </c>
      <c r="D12" s="16">
        <f>D13</f>
        <v>169.104</v>
      </c>
      <c r="E12" s="22"/>
      <c r="F12" s="17"/>
      <c r="G12" s="13">
        <f aca="true" t="shared" si="0" ref="G12:G22">D12+F12</f>
        <v>169.104</v>
      </c>
    </row>
    <row r="13" spans="1:7" ht="71.25" customHeight="1">
      <c r="A13" s="68" t="s">
        <v>10</v>
      </c>
      <c r="B13" s="24" t="s">
        <v>11</v>
      </c>
      <c r="C13" s="25" t="s">
        <v>71</v>
      </c>
      <c r="D13" s="20">
        <f>162+7.104</f>
        <v>169.104</v>
      </c>
      <c r="E13" s="25"/>
      <c r="F13" s="17"/>
      <c r="G13" s="21">
        <f t="shared" si="0"/>
        <v>169.104</v>
      </c>
    </row>
    <row r="14" spans="1:7" ht="45.75" customHeight="1">
      <c r="A14" s="68"/>
      <c r="B14" s="27"/>
      <c r="C14" s="28" t="s">
        <v>97</v>
      </c>
      <c r="D14" s="29">
        <f>D15</f>
        <v>57.98</v>
      </c>
      <c r="E14" s="17"/>
      <c r="F14" s="17"/>
      <c r="G14" s="23">
        <f t="shared" si="0"/>
        <v>57.98</v>
      </c>
    </row>
    <row r="15" spans="1:7" ht="54" customHeight="1">
      <c r="A15" s="68" t="s">
        <v>14</v>
      </c>
      <c r="B15" s="30" t="s">
        <v>15</v>
      </c>
      <c r="C15" s="19" t="s">
        <v>62</v>
      </c>
      <c r="D15" s="31">
        <v>57.98</v>
      </c>
      <c r="E15" s="32"/>
      <c r="F15" s="32"/>
      <c r="G15" s="20">
        <f t="shared" si="0"/>
        <v>57.98</v>
      </c>
    </row>
    <row r="16" spans="1:7" ht="75" customHeight="1">
      <c r="A16" s="68"/>
      <c r="B16" s="30"/>
      <c r="C16" s="28" t="s">
        <v>85</v>
      </c>
      <c r="D16" s="77">
        <v>4.122</v>
      </c>
      <c r="E16" s="32"/>
      <c r="F16" s="32"/>
      <c r="G16" s="23">
        <f t="shared" si="0"/>
        <v>4.122</v>
      </c>
    </row>
    <row r="17" spans="1:7" ht="106.5" customHeight="1">
      <c r="A17" s="68" t="s">
        <v>86</v>
      </c>
      <c r="B17" s="26" t="s">
        <v>87</v>
      </c>
      <c r="C17" s="74" t="s">
        <v>105</v>
      </c>
      <c r="D17" s="31">
        <v>4.122</v>
      </c>
      <c r="E17" s="32"/>
      <c r="F17" s="32"/>
      <c r="G17" s="20">
        <f t="shared" si="0"/>
        <v>4.122</v>
      </c>
    </row>
    <row r="18" spans="1:7" ht="97.5" customHeight="1">
      <c r="A18" s="68"/>
      <c r="B18" s="26"/>
      <c r="C18" s="75"/>
      <c r="D18" s="31"/>
      <c r="E18" s="75" t="s">
        <v>88</v>
      </c>
      <c r="F18" s="76">
        <f>F19+F20</f>
        <v>350.95500000000004</v>
      </c>
      <c r="G18" s="23">
        <f t="shared" si="0"/>
        <v>350.95500000000004</v>
      </c>
    </row>
    <row r="19" spans="1:7" ht="219" customHeight="1">
      <c r="A19" s="68" t="s">
        <v>89</v>
      </c>
      <c r="B19" s="26" t="s">
        <v>90</v>
      </c>
      <c r="C19" s="74"/>
      <c r="D19" s="31"/>
      <c r="E19" s="74" t="s">
        <v>98</v>
      </c>
      <c r="F19" s="32">
        <f>102.1+200</f>
        <v>302.1</v>
      </c>
      <c r="G19" s="20">
        <f t="shared" si="0"/>
        <v>302.1</v>
      </c>
    </row>
    <row r="20" spans="1:7" ht="142.5" customHeight="1">
      <c r="A20" s="68"/>
      <c r="B20" s="30"/>
      <c r="C20" s="19"/>
      <c r="D20" s="31"/>
      <c r="E20" s="83" t="s">
        <v>103</v>
      </c>
      <c r="F20" s="32">
        <v>48.855</v>
      </c>
      <c r="G20" s="20">
        <f t="shared" si="0"/>
        <v>48.855</v>
      </c>
    </row>
    <row r="21" spans="1:7" ht="54" customHeight="1">
      <c r="A21" s="68"/>
      <c r="B21" s="30"/>
      <c r="C21" s="28" t="s">
        <v>109</v>
      </c>
      <c r="D21" s="77">
        <f>D22</f>
        <v>18</v>
      </c>
      <c r="E21" s="83"/>
      <c r="F21" s="32"/>
      <c r="G21" s="23">
        <f t="shared" si="0"/>
        <v>18</v>
      </c>
    </row>
    <row r="22" spans="1:7" ht="75" customHeight="1">
      <c r="A22" s="68" t="s">
        <v>106</v>
      </c>
      <c r="B22" s="84" t="s">
        <v>107</v>
      </c>
      <c r="C22" s="19" t="s">
        <v>108</v>
      </c>
      <c r="D22" s="31">
        <v>18</v>
      </c>
      <c r="E22" s="83"/>
      <c r="F22" s="32"/>
      <c r="G22" s="20">
        <f t="shared" si="0"/>
        <v>18</v>
      </c>
    </row>
    <row r="23" spans="1:7" ht="23.25">
      <c r="A23" s="68"/>
      <c r="B23" s="33" t="s">
        <v>4</v>
      </c>
      <c r="C23" s="34"/>
      <c r="D23" s="13">
        <f>D12+D14+D16+D21</f>
        <v>249.20600000000002</v>
      </c>
      <c r="E23" s="13"/>
      <c r="F23" s="13">
        <f>F12+F14+F16+F18</f>
        <v>350.95500000000004</v>
      </c>
      <c r="G23" s="13">
        <f>D23+F23</f>
        <v>600.1610000000001</v>
      </c>
    </row>
    <row r="24" spans="1:7" ht="48.75" customHeight="1">
      <c r="A24" s="69" t="s">
        <v>56</v>
      </c>
      <c r="B24" s="35" t="s">
        <v>76</v>
      </c>
      <c r="C24" s="12"/>
      <c r="D24" s="13" t="s">
        <v>7</v>
      </c>
      <c r="E24" s="17"/>
      <c r="F24" s="17"/>
      <c r="G24" s="13"/>
    </row>
    <row r="25" spans="1:7" ht="71.25" customHeight="1">
      <c r="A25" s="70"/>
      <c r="B25" s="36"/>
      <c r="C25" s="15" t="s">
        <v>79</v>
      </c>
      <c r="D25" s="16">
        <f>D26+D27+D28+D29</f>
        <v>1535.161</v>
      </c>
      <c r="E25" s="17"/>
      <c r="F25" s="17"/>
      <c r="G25" s="13">
        <f>D25+F25</f>
        <v>1535.161</v>
      </c>
    </row>
    <row r="26" spans="1:7" ht="97.5" customHeight="1">
      <c r="A26" s="70" t="s">
        <v>16</v>
      </c>
      <c r="B26" s="36" t="s">
        <v>80</v>
      </c>
      <c r="C26" s="19" t="s">
        <v>83</v>
      </c>
      <c r="D26" s="21">
        <v>9.6</v>
      </c>
      <c r="E26" s="17"/>
      <c r="F26" s="17"/>
      <c r="G26" s="21">
        <f>D26+F26</f>
        <v>9.6</v>
      </c>
    </row>
    <row r="27" spans="1:7" ht="97.5" customHeight="1">
      <c r="A27" s="70"/>
      <c r="B27" s="36"/>
      <c r="C27" s="73" t="s">
        <v>81</v>
      </c>
      <c r="D27" s="21">
        <v>78.7</v>
      </c>
      <c r="E27" s="17"/>
      <c r="F27" s="17"/>
      <c r="G27" s="21">
        <v>78.7</v>
      </c>
    </row>
    <row r="28" spans="1:7" ht="225" customHeight="1">
      <c r="A28" s="70" t="s">
        <v>12</v>
      </c>
      <c r="B28" s="36" t="s">
        <v>13</v>
      </c>
      <c r="C28" s="25" t="s">
        <v>112</v>
      </c>
      <c r="D28" s="37">
        <v>1446.861</v>
      </c>
      <c r="E28" s="17"/>
      <c r="F28" s="17"/>
      <c r="G28" s="21">
        <f>D28+F28</f>
        <v>1446.861</v>
      </c>
    </row>
    <row r="29" spans="1:7" ht="19.5" customHeight="1">
      <c r="A29" s="70"/>
      <c r="B29" s="36"/>
      <c r="C29" s="25"/>
      <c r="D29" s="37"/>
      <c r="E29" s="17"/>
      <c r="F29" s="17"/>
      <c r="G29" s="21"/>
    </row>
    <row r="30" spans="1:7" ht="50.25" customHeight="1">
      <c r="A30" s="68"/>
      <c r="B30" s="38"/>
      <c r="C30" s="15" t="s">
        <v>38</v>
      </c>
      <c r="D30" s="16">
        <f>D31</f>
        <v>796.08</v>
      </c>
      <c r="E30" s="15"/>
      <c r="F30" s="32"/>
      <c r="G30" s="13">
        <f aca="true" t="shared" si="1" ref="G30:G41">D30+F30</f>
        <v>796.08</v>
      </c>
    </row>
    <row r="31" spans="1:7" ht="92.25" customHeight="1">
      <c r="A31" s="68" t="s">
        <v>14</v>
      </c>
      <c r="B31" s="38" t="s">
        <v>15</v>
      </c>
      <c r="C31" s="25" t="s">
        <v>111</v>
      </c>
      <c r="D31" s="20">
        <f>760.26+30.82+5</f>
        <v>796.08</v>
      </c>
      <c r="E31" s="39"/>
      <c r="F31" s="40"/>
      <c r="G31" s="21">
        <f t="shared" si="1"/>
        <v>796.08</v>
      </c>
    </row>
    <row r="32" spans="1:7" ht="66.75" customHeight="1">
      <c r="A32" s="68"/>
      <c r="B32" s="38"/>
      <c r="C32" s="81" t="s">
        <v>99</v>
      </c>
      <c r="D32" s="23">
        <f>D34+D33</f>
        <v>325.4</v>
      </c>
      <c r="E32" s="39"/>
      <c r="F32" s="40"/>
      <c r="G32" s="13">
        <f t="shared" si="1"/>
        <v>325.4</v>
      </c>
    </row>
    <row r="33" spans="1:7" ht="96.75" customHeight="1">
      <c r="A33" s="68" t="s">
        <v>16</v>
      </c>
      <c r="B33" s="36" t="s">
        <v>80</v>
      </c>
      <c r="C33" s="48" t="s">
        <v>101</v>
      </c>
      <c r="D33" s="20">
        <v>23</v>
      </c>
      <c r="E33" s="39"/>
      <c r="F33" s="40"/>
      <c r="G33" s="21">
        <f t="shared" si="1"/>
        <v>23</v>
      </c>
    </row>
    <row r="34" spans="1:7" ht="44.25" customHeight="1">
      <c r="A34" s="68" t="s">
        <v>12</v>
      </c>
      <c r="B34" s="82" t="s">
        <v>13</v>
      </c>
      <c r="C34" s="25" t="s">
        <v>100</v>
      </c>
      <c r="D34" s="20">
        <v>302.4</v>
      </c>
      <c r="E34" s="39"/>
      <c r="F34" s="40"/>
      <c r="G34" s="21">
        <f t="shared" si="1"/>
        <v>302.4</v>
      </c>
    </row>
    <row r="35" spans="1:7" ht="68.25" customHeight="1">
      <c r="A35" s="68"/>
      <c r="B35" s="14"/>
      <c r="C35" s="15" t="s">
        <v>84</v>
      </c>
      <c r="D35" s="16">
        <f>D36+D37+D38</f>
        <v>164.5</v>
      </c>
      <c r="E35" s="17"/>
      <c r="F35" s="17"/>
      <c r="G35" s="13">
        <f t="shared" si="1"/>
        <v>164.5</v>
      </c>
    </row>
    <row r="36" spans="1:7" ht="53.25" customHeight="1">
      <c r="A36" s="68" t="s">
        <v>39</v>
      </c>
      <c r="B36" s="18" t="s">
        <v>40</v>
      </c>
      <c r="C36" s="19" t="s">
        <v>82</v>
      </c>
      <c r="D36" s="20">
        <f>11</f>
        <v>11</v>
      </c>
      <c r="E36" s="17"/>
      <c r="F36" s="17"/>
      <c r="G36" s="21">
        <f t="shared" si="1"/>
        <v>11</v>
      </c>
    </row>
    <row r="37" spans="1:7" ht="120.75" customHeight="1">
      <c r="A37" s="68" t="s">
        <v>65</v>
      </c>
      <c r="B37" s="18" t="s">
        <v>66</v>
      </c>
      <c r="C37" s="19" t="s">
        <v>72</v>
      </c>
      <c r="D37" s="20">
        <f>45</f>
        <v>45</v>
      </c>
      <c r="E37" s="17"/>
      <c r="F37" s="17"/>
      <c r="G37" s="21">
        <f t="shared" si="1"/>
        <v>45</v>
      </c>
    </row>
    <row r="38" spans="1:7" ht="68.25" customHeight="1">
      <c r="A38" s="68" t="s">
        <v>35</v>
      </c>
      <c r="B38" s="27" t="s">
        <v>41</v>
      </c>
      <c r="C38" s="19" t="s">
        <v>73</v>
      </c>
      <c r="D38" s="20">
        <v>108.5</v>
      </c>
      <c r="E38" s="17"/>
      <c r="F38" s="17"/>
      <c r="G38" s="21">
        <f t="shared" si="1"/>
        <v>108.5</v>
      </c>
    </row>
    <row r="39" spans="1:7" ht="92.25" customHeight="1">
      <c r="A39" s="68"/>
      <c r="B39" s="27"/>
      <c r="C39" s="19"/>
      <c r="D39" s="20"/>
      <c r="E39" s="75" t="s">
        <v>88</v>
      </c>
      <c r="F39" s="76">
        <f>F40</f>
        <v>3.866</v>
      </c>
      <c r="G39" s="13">
        <f t="shared" si="1"/>
        <v>3.866</v>
      </c>
    </row>
    <row r="40" spans="1:7" ht="150.75" customHeight="1">
      <c r="A40" s="70" t="s">
        <v>16</v>
      </c>
      <c r="B40" s="36" t="s">
        <v>80</v>
      </c>
      <c r="C40" s="19"/>
      <c r="D40" s="20"/>
      <c r="E40" s="83" t="s">
        <v>104</v>
      </c>
      <c r="F40" s="32">
        <v>3.866</v>
      </c>
      <c r="G40" s="21">
        <f t="shared" si="1"/>
        <v>3.866</v>
      </c>
    </row>
    <row r="41" spans="1:7" ht="28.5" customHeight="1">
      <c r="A41" s="68"/>
      <c r="B41" s="41" t="s">
        <v>4</v>
      </c>
      <c r="C41" s="12"/>
      <c r="D41" s="13">
        <f>D25+D30+D35+D32</f>
        <v>2821.141</v>
      </c>
      <c r="E41" s="42"/>
      <c r="F41" s="43">
        <f>F39</f>
        <v>3.866</v>
      </c>
      <c r="G41" s="13">
        <f t="shared" si="1"/>
        <v>2825.007</v>
      </c>
    </row>
    <row r="42" spans="1:7" ht="54.75" customHeight="1">
      <c r="A42" s="69" t="s">
        <v>55</v>
      </c>
      <c r="B42" s="44" t="s">
        <v>75</v>
      </c>
      <c r="C42" s="12"/>
      <c r="D42" s="13"/>
      <c r="E42" s="45"/>
      <c r="F42" s="46"/>
      <c r="G42" s="21"/>
    </row>
    <row r="43" spans="1:7" ht="70.5" customHeight="1">
      <c r="A43" s="68"/>
      <c r="B43" s="11"/>
      <c r="C43" s="15" t="s">
        <v>51</v>
      </c>
      <c r="D43" s="16">
        <f>D44+D45+D50+D51+D52+D53</f>
        <v>251.79999999999998</v>
      </c>
      <c r="E43" s="17"/>
      <c r="F43" s="17"/>
      <c r="G43" s="13">
        <f aca="true" t="shared" si="2" ref="G43:G49">D43+F43</f>
        <v>251.79999999999998</v>
      </c>
    </row>
    <row r="44" spans="1:7" ht="139.5">
      <c r="A44" s="68" t="s">
        <v>42</v>
      </c>
      <c r="B44" s="47" t="s">
        <v>43</v>
      </c>
      <c r="C44" s="48" t="s">
        <v>34</v>
      </c>
      <c r="D44" s="20">
        <v>100</v>
      </c>
      <c r="E44" s="17"/>
      <c r="F44" s="17"/>
      <c r="G44" s="21">
        <f t="shared" si="2"/>
        <v>100</v>
      </c>
    </row>
    <row r="45" spans="1:7" ht="161.25" customHeight="1">
      <c r="A45" s="68" t="s">
        <v>33</v>
      </c>
      <c r="B45" s="47" t="s">
        <v>46</v>
      </c>
      <c r="C45" s="49" t="s">
        <v>47</v>
      </c>
      <c r="D45" s="21">
        <v>47</v>
      </c>
      <c r="E45" s="17"/>
      <c r="F45" s="17"/>
      <c r="G45" s="21">
        <f t="shared" si="2"/>
        <v>47</v>
      </c>
    </row>
    <row r="46" spans="1:7" ht="50.25" customHeight="1">
      <c r="A46" s="68" t="s">
        <v>18</v>
      </c>
      <c r="B46" s="19" t="s">
        <v>17</v>
      </c>
      <c r="C46" s="50" t="s">
        <v>48</v>
      </c>
      <c r="D46" s="21">
        <v>22</v>
      </c>
      <c r="E46" s="17"/>
      <c r="F46" s="17"/>
      <c r="G46" s="21">
        <f t="shared" si="2"/>
        <v>22</v>
      </c>
    </row>
    <row r="47" spans="1:7" ht="52.5" customHeight="1">
      <c r="A47" s="68" t="s">
        <v>7</v>
      </c>
      <c r="B47" s="19" t="s">
        <v>7</v>
      </c>
      <c r="C47" s="48" t="s">
        <v>49</v>
      </c>
      <c r="D47" s="21">
        <v>1.2</v>
      </c>
      <c r="E47" s="17"/>
      <c r="F47" s="17"/>
      <c r="G47" s="21">
        <f t="shared" si="2"/>
        <v>1.2</v>
      </c>
    </row>
    <row r="48" spans="1:7" ht="81.75" customHeight="1">
      <c r="A48" s="68"/>
      <c r="B48" s="19"/>
      <c r="C48" s="48" t="s">
        <v>50</v>
      </c>
      <c r="D48" s="21">
        <v>11</v>
      </c>
      <c r="E48" s="17"/>
      <c r="F48" s="17"/>
      <c r="G48" s="21">
        <f t="shared" si="2"/>
        <v>11</v>
      </c>
    </row>
    <row r="49" spans="1:7" ht="129" customHeight="1">
      <c r="A49" s="68"/>
      <c r="B49" s="19"/>
      <c r="C49" s="48" t="s">
        <v>78</v>
      </c>
      <c r="D49" s="21">
        <v>10</v>
      </c>
      <c r="E49" s="17"/>
      <c r="F49" s="17"/>
      <c r="G49" s="21">
        <f t="shared" si="2"/>
        <v>10</v>
      </c>
    </row>
    <row r="50" spans="1:7" ht="26.25" customHeight="1">
      <c r="A50" s="68"/>
      <c r="B50" s="19" t="s">
        <v>4</v>
      </c>
      <c r="C50" s="48"/>
      <c r="D50" s="21">
        <f>D46+D47+D48+D49</f>
        <v>44.2</v>
      </c>
      <c r="E50" s="17"/>
      <c r="F50" s="17"/>
      <c r="G50" s="21">
        <f>G46+G47+G48+G49</f>
        <v>44.2</v>
      </c>
    </row>
    <row r="51" spans="1:7" ht="57.75" customHeight="1">
      <c r="A51" s="68" t="s">
        <v>22</v>
      </c>
      <c r="B51" s="51" t="s">
        <v>45</v>
      </c>
      <c r="C51" s="51" t="s">
        <v>59</v>
      </c>
      <c r="D51" s="20">
        <v>40</v>
      </c>
      <c r="E51" s="17"/>
      <c r="F51" s="17"/>
      <c r="G51" s="21">
        <f>D51+F51</f>
        <v>40</v>
      </c>
    </row>
    <row r="52" spans="1:7" ht="150" customHeight="1">
      <c r="A52" s="68" t="s">
        <v>19</v>
      </c>
      <c r="B52" s="51" t="s">
        <v>20</v>
      </c>
      <c r="C52" s="51" t="s">
        <v>63</v>
      </c>
      <c r="D52" s="21">
        <v>18.6</v>
      </c>
      <c r="E52" s="17"/>
      <c r="F52" s="17"/>
      <c r="G52" s="21">
        <f>D52+F52</f>
        <v>18.6</v>
      </c>
    </row>
    <row r="53" spans="1:7" ht="78.75" customHeight="1">
      <c r="A53" s="68"/>
      <c r="B53" s="11"/>
      <c r="C53" s="52" t="s">
        <v>64</v>
      </c>
      <c r="D53" s="21">
        <v>2</v>
      </c>
      <c r="E53" s="17"/>
      <c r="F53" s="17"/>
      <c r="G53" s="21">
        <f>D53+F53</f>
        <v>2</v>
      </c>
    </row>
    <row r="54" spans="1:7" ht="1.5" customHeight="1" hidden="1">
      <c r="A54" s="68"/>
      <c r="B54" s="47"/>
      <c r="C54" s="53"/>
      <c r="D54" s="13"/>
      <c r="E54" s="17"/>
      <c r="F54" s="17"/>
      <c r="G54" s="21">
        <f>D54+F54</f>
        <v>0</v>
      </c>
    </row>
    <row r="55" spans="1:7" ht="33.75" customHeight="1">
      <c r="A55" s="68"/>
      <c r="B55" s="47" t="s">
        <v>4</v>
      </c>
      <c r="C55" s="53"/>
      <c r="D55" s="13">
        <f>D52+D53</f>
        <v>20.6</v>
      </c>
      <c r="E55" s="17"/>
      <c r="F55" s="17"/>
      <c r="G55" s="13">
        <f>G52+G53</f>
        <v>20.6</v>
      </c>
    </row>
    <row r="56" spans="1:7" ht="56.25" customHeight="1">
      <c r="A56" s="71"/>
      <c r="B56" s="54"/>
      <c r="C56" s="15" t="s">
        <v>68</v>
      </c>
      <c r="D56" s="16">
        <f>D57+D58+D60+D61+D59</f>
        <v>192.3</v>
      </c>
      <c r="E56" s="17"/>
      <c r="F56" s="17"/>
      <c r="G56" s="13">
        <f>D56+F56</f>
        <v>192.3</v>
      </c>
    </row>
    <row r="57" spans="1:7" ht="148.5" customHeight="1">
      <c r="A57" s="68" t="s">
        <v>42</v>
      </c>
      <c r="B57" s="47" t="s">
        <v>43</v>
      </c>
      <c r="C57" s="48" t="s">
        <v>34</v>
      </c>
      <c r="D57" s="21">
        <v>100</v>
      </c>
      <c r="E57" s="17"/>
      <c r="F57" s="17"/>
      <c r="G57" s="21">
        <f aca="true" t="shared" si="3" ref="G57:G64">D57+F57</f>
        <v>100</v>
      </c>
    </row>
    <row r="58" spans="1:7" ht="154.5" customHeight="1">
      <c r="A58" s="68" t="s">
        <v>33</v>
      </c>
      <c r="B58" s="47" t="s">
        <v>46</v>
      </c>
      <c r="C58" s="49" t="s">
        <v>58</v>
      </c>
      <c r="D58" s="21">
        <v>25</v>
      </c>
      <c r="E58" s="17"/>
      <c r="F58" s="17"/>
      <c r="G58" s="21">
        <f t="shared" si="3"/>
        <v>25</v>
      </c>
    </row>
    <row r="59" spans="1:7" ht="79.5" customHeight="1">
      <c r="A59" s="68"/>
      <c r="B59" s="47"/>
      <c r="C59" s="49" t="s">
        <v>77</v>
      </c>
      <c r="D59" s="21">
        <v>40.3</v>
      </c>
      <c r="E59" s="17"/>
      <c r="F59" s="17"/>
      <c r="G59" s="21">
        <f>D59</f>
        <v>40.3</v>
      </c>
    </row>
    <row r="60" spans="1:7" ht="61.5" customHeight="1">
      <c r="A60" s="68" t="s">
        <v>18</v>
      </c>
      <c r="B60" s="19" t="s">
        <v>17</v>
      </c>
      <c r="C60" s="50" t="s">
        <v>48</v>
      </c>
      <c r="D60" s="21">
        <f>15</f>
        <v>15</v>
      </c>
      <c r="E60" s="17"/>
      <c r="F60" s="17"/>
      <c r="G60" s="21">
        <f t="shared" si="3"/>
        <v>15</v>
      </c>
    </row>
    <row r="61" spans="1:7" ht="52.5" customHeight="1">
      <c r="A61" s="68" t="s">
        <v>22</v>
      </c>
      <c r="B61" s="51" t="s">
        <v>45</v>
      </c>
      <c r="C61" s="51" t="s">
        <v>21</v>
      </c>
      <c r="D61" s="21">
        <v>12</v>
      </c>
      <c r="E61" s="17"/>
      <c r="F61" s="17"/>
      <c r="G61" s="21">
        <f t="shared" si="3"/>
        <v>12</v>
      </c>
    </row>
    <row r="62" spans="1:7" ht="45.75">
      <c r="A62" s="68"/>
      <c r="B62" s="33"/>
      <c r="C62" s="15" t="s">
        <v>69</v>
      </c>
      <c r="D62" s="13">
        <f>D63</f>
        <v>2.9050000000000002</v>
      </c>
      <c r="E62" s="17"/>
      <c r="F62" s="17"/>
      <c r="G62" s="13">
        <f t="shared" si="3"/>
        <v>2.9050000000000002</v>
      </c>
    </row>
    <row r="63" spans="1:7" ht="197.25" customHeight="1">
      <c r="A63" s="68" t="s">
        <v>52</v>
      </c>
      <c r="B63" s="26" t="s">
        <v>53</v>
      </c>
      <c r="C63" s="25" t="s">
        <v>110</v>
      </c>
      <c r="D63" s="20">
        <f>2+0.905</f>
        <v>2.9050000000000002</v>
      </c>
      <c r="E63" s="17"/>
      <c r="F63" s="17"/>
      <c r="G63" s="21">
        <f t="shared" si="3"/>
        <v>2.9050000000000002</v>
      </c>
    </row>
    <row r="64" spans="1:7" ht="23.25">
      <c r="A64" s="68"/>
      <c r="B64" s="33" t="s">
        <v>9</v>
      </c>
      <c r="C64" s="12"/>
      <c r="D64" s="13">
        <f>D62+D56+D43</f>
        <v>447.005</v>
      </c>
      <c r="E64" s="17"/>
      <c r="F64" s="17"/>
      <c r="G64" s="13">
        <f t="shared" si="3"/>
        <v>447.005</v>
      </c>
    </row>
    <row r="65" spans="1:7" ht="23.25">
      <c r="A65" s="71"/>
      <c r="B65" s="55"/>
      <c r="C65" s="56"/>
      <c r="D65" s="57"/>
      <c r="E65" s="58"/>
      <c r="F65" s="58"/>
      <c r="G65" s="57"/>
    </row>
    <row r="66" spans="1:7" ht="32.25" customHeight="1">
      <c r="A66" s="69" t="s">
        <v>57</v>
      </c>
      <c r="B66" s="44" t="s">
        <v>23</v>
      </c>
      <c r="C66" s="12"/>
      <c r="D66" s="13"/>
      <c r="E66" s="17"/>
      <c r="F66" s="17"/>
      <c r="G66" s="13"/>
    </row>
    <row r="67" spans="1:7" ht="119.25" customHeight="1">
      <c r="A67" s="68"/>
      <c r="B67" s="59"/>
      <c r="C67" s="60" t="s">
        <v>67</v>
      </c>
      <c r="D67" s="13">
        <f>D68+D69</f>
        <v>94.625</v>
      </c>
      <c r="E67" s="17"/>
      <c r="F67" s="17"/>
      <c r="G67" s="13">
        <f>D67+F67</f>
        <v>94.625</v>
      </c>
    </row>
    <row r="68" spans="1:7" ht="50.25" customHeight="1">
      <c r="A68" s="68" t="s">
        <v>24</v>
      </c>
      <c r="B68" s="59" t="s">
        <v>25</v>
      </c>
      <c r="C68" s="51" t="s">
        <v>36</v>
      </c>
      <c r="D68" s="20">
        <f>54.625</f>
        <v>54.625</v>
      </c>
      <c r="E68" s="17"/>
      <c r="F68" s="17"/>
      <c r="G68" s="21">
        <f>D68+F68</f>
        <v>54.625</v>
      </c>
    </row>
    <row r="69" spans="1:7" ht="47.25" customHeight="1">
      <c r="A69" s="68" t="s">
        <v>26</v>
      </c>
      <c r="B69" s="61" t="s">
        <v>44</v>
      </c>
      <c r="C69" s="51" t="s">
        <v>37</v>
      </c>
      <c r="D69" s="20">
        <v>40</v>
      </c>
      <c r="E69" s="17"/>
      <c r="F69" s="17"/>
      <c r="G69" s="21">
        <f>D69+F69</f>
        <v>40</v>
      </c>
    </row>
    <row r="70" spans="1:7" ht="31.5" customHeight="1">
      <c r="A70" s="68"/>
      <c r="B70" s="44" t="s">
        <v>9</v>
      </c>
      <c r="C70" s="51"/>
      <c r="D70" s="13">
        <f>D67</f>
        <v>94.625</v>
      </c>
      <c r="E70" s="13"/>
      <c r="F70" s="13"/>
      <c r="G70" s="13">
        <f>D70+F70</f>
        <v>94.625</v>
      </c>
    </row>
    <row r="71" spans="1:7" ht="54" customHeight="1">
      <c r="A71" s="78" t="s">
        <v>91</v>
      </c>
      <c r="B71" s="44" t="s">
        <v>92</v>
      </c>
      <c r="C71" s="51"/>
      <c r="D71" s="13"/>
      <c r="E71" s="13"/>
      <c r="F71" s="13"/>
      <c r="G71" s="13"/>
    </row>
    <row r="72" spans="1:7" ht="75" customHeight="1">
      <c r="A72" s="68"/>
      <c r="B72" s="44"/>
      <c r="C72" s="60" t="s">
        <v>88</v>
      </c>
      <c r="D72" s="13">
        <f>D73</f>
        <v>9</v>
      </c>
      <c r="E72" s="13"/>
      <c r="F72" s="13"/>
      <c r="G72" s="13">
        <f>D72+F72</f>
        <v>9</v>
      </c>
    </row>
    <row r="73" spans="1:7" ht="154.5" customHeight="1">
      <c r="A73" s="78" t="s">
        <v>93</v>
      </c>
      <c r="B73" s="79" t="s">
        <v>94</v>
      </c>
      <c r="C73" s="80" t="s">
        <v>95</v>
      </c>
      <c r="D73" s="21">
        <v>9</v>
      </c>
      <c r="E73" s="13"/>
      <c r="F73" s="13"/>
      <c r="G73" s="21">
        <f>D73+F73</f>
        <v>9</v>
      </c>
    </row>
    <row r="74" spans="1:7" ht="31.5" customHeight="1">
      <c r="A74" s="68"/>
      <c r="B74" s="44" t="s">
        <v>9</v>
      </c>
      <c r="C74" s="51"/>
      <c r="D74" s="13">
        <f>D72</f>
        <v>9</v>
      </c>
      <c r="E74" s="13"/>
      <c r="F74" s="13"/>
      <c r="G74" s="13">
        <f>D74+F74</f>
        <v>9</v>
      </c>
    </row>
    <row r="75" spans="1:7" ht="39" customHeight="1">
      <c r="A75" s="68"/>
      <c r="B75" s="62" t="s">
        <v>27</v>
      </c>
      <c r="C75" s="12"/>
      <c r="D75" s="23">
        <f>D70+D41+D23+D64+D74</f>
        <v>3620.9770000000003</v>
      </c>
      <c r="E75" s="23"/>
      <c r="F75" s="23">
        <f>F70+F41+F23</f>
        <v>354.821</v>
      </c>
      <c r="G75" s="23">
        <f>D75+F75</f>
        <v>3975.7980000000002</v>
      </c>
    </row>
    <row r="76" spans="1:7" ht="23.25">
      <c r="A76" s="90" t="s">
        <v>60</v>
      </c>
      <c r="B76" s="90"/>
      <c r="C76" s="90"/>
      <c r="D76" s="64"/>
      <c r="E76" s="65"/>
      <c r="F76" s="65"/>
      <c r="G76" s="3"/>
    </row>
    <row r="77" spans="1:7" ht="23.25">
      <c r="A77" s="90"/>
      <c r="B77" s="90"/>
      <c r="C77" s="90"/>
      <c r="D77" s="64"/>
      <c r="E77" s="65"/>
      <c r="F77" s="65" t="s">
        <v>61</v>
      </c>
      <c r="G77" s="3"/>
    </row>
    <row r="78" spans="1:7" ht="14.25">
      <c r="A78" s="7" t="s">
        <v>7</v>
      </c>
      <c r="B78" s="7"/>
      <c r="C78" s="6"/>
      <c r="D78" s="5"/>
      <c r="E78" s="6"/>
      <c r="F78" s="6"/>
      <c r="G78" s="6"/>
    </row>
    <row r="79" ht="12.75">
      <c r="D79" s="4"/>
    </row>
    <row r="80" ht="12.75">
      <c r="D80" s="4"/>
    </row>
  </sheetData>
  <sheetProtection/>
  <mergeCells count="15">
    <mergeCell ref="A76:C77"/>
    <mergeCell ref="I7:I9"/>
    <mergeCell ref="B6:B7"/>
    <mergeCell ref="B8:B9"/>
    <mergeCell ref="G6:G7"/>
    <mergeCell ref="G8:G9"/>
    <mergeCell ref="C6:D7"/>
    <mergeCell ref="E6:F7"/>
    <mergeCell ref="E8:E9"/>
    <mergeCell ref="F8:F9"/>
    <mergeCell ref="B4:F4"/>
    <mergeCell ref="C8:C9"/>
    <mergeCell ref="D8:D9"/>
    <mergeCell ref="A6:A7"/>
    <mergeCell ref="A8:A9"/>
  </mergeCells>
  <printOptions/>
  <pageMargins left="0.984251968503937" right="0.5905511811023623" top="0.54375" bottom="0.5905511811023623" header="0.31496062992125984" footer="0.31496062992125984"/>
  <pageSetup horizontalDpi="600" verticalDpi="600" orientation="landscape" paperSize="9" scale="45" r:id="rId1"/>
  <headerFooter alignWithMargins="0">
    <oddFooter>&amp;CСтраница &amp;P</oddFooter>
  </headerFooter>
  <rowBreaks count="2" manualBreakCount="2">
    <brk id="29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Matrix</dc:creator>
  <cp:keywords/>
  <dc:description/>
  <cp:lastModifiedBy>Admin</cp:lastModifiedBy>
  <cp:lastPrinted>2014-03-14T06:25:51Z</cp:lastPrinted>
  <dcterms:created xsi:type="dcterms:W3CDTF">2009-12-17T12:30:57Z</dcterms:created>
  <dcterms:modified xsi:type="dcterms:W3CDTF">2014-03-14T07:24:57Z</dcterms:modified>
  <cp:category/>
  <cp:version/>
  <cp:contentType/>
  <cp:contentStatus/>
</cp:coreProperties>
</file>