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610" windowHeight="619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'Лист1'!$A$1:$F$76</definedName>
  </definedNames>
  <calcPr fullCalcOnLoad="1"/>
</workbook>
</file>

<file path=xl/sharedStrings.xml><?xml version="1.0" encoding="utf-8"?>
<sst xmlns="http://schemas.openxmlformats.org/spreadsheetml/2006/main" count="82" uniqueCount="73">
  <si>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</si>
  <si>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</si>
  <si>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</si>
  <si>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</si>
  <si>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</si>
  <si>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</si>
  <si>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</si>
  <si>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</si>
  <si>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</si>
  <si>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</si>
  <si>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</si>
  <si>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</si>
  <si>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</si>
  <si>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</si>
  <si>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</si>
  <si>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</si>
  <si>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</si>
  <si>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Інші  надходження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</si>
  <si>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</si>
  <si>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</si>
  <si>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</si>
  <si>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</si>
  <si>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Дотації вирівнювання з державного бюджету місцевим бюджетам </t>
  </si>
  <si>
    <t>Додаткова дотація з державного бюджету на вирівнювання фінансової забезпеченості місцевих бюджетів</t>
  </si>
  <si>
    <t>41034400 </t>
  </si>
  <si>
    <t>у т.ч. бюджет розвитку</t>
  </si>
  <si>
    <t>6  (гр.3+гр.4)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</si>
  <si>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</si>
  <si>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</si>
  <si>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</si>
  <si>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</si>
  <si>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</si>
  <si>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</si>
  <si>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</si>
  <si>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</si>
  <si>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</si>
  <si>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Всього</t>
  </si>
  <si>
    <t>Інші субвенції</t>
  </si>
  <si>
    <t>в тому числі: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</si>
  <si>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</si>
  <si>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</si>
  <si>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</si>
  <si>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</si>
  <si>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</si>
  <si>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</si>
  <si>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обласного бюджету на виплату допомоги  особі, яка проживає разом з інвалідом І чи ІІ групи внаслідок психічного розладу, на догляд за ним</t>
  </si>
  <si>
    <t>до рішення районної ради</t>
  </si>
  <si>
    <t>Разом доходів</t>
  </si>
  <si>
    <t>субвенція з обласного бюджету, всього</t>
  </si>
  <si>
    <t xml:space="preserve">субвенція з обласного бюджету  на відшкодування витрат на поховання учасників бойових дій та інвалідів війни </t>
  </si>
  <si>
    <t>Начальник фінансового управління райдержадміністрації</t>
  </si>
  <si>
    <t>С.В.Євдощенко</t>
  </si>
  <si>
    <t xml:space="preserve">Додаток 1 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</si>
  <si>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</si>
  <si>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</si>
  <si>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</si>
  <si>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</si>
  <si>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обласного бюджету на медичне обслуговування громадян, які постраждали внаслідок Чорнобильської катастрофи</t>
  </si>
  <si>
    <t xml:space="preserve">субвенція з обласного бюджету бюджетам міст і районів на співфінансування впровадження проектів-переможців обласного конкурсу проектів та програм розвитку місцевого самоврядування 2013 року 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</si>
  <si>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</si>
  <si>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обласного бюджету на надання одноразової матеріальної допомоги громадянам, які постраждали внаслідок Чорнобильської катастрофи ( І категорії) та дітям-інвалідам , інвалідність яких пов"язана з наслідками Чернобильської катастрофи</t>
  </si>
  <si>
    <t>Уточнений обсяг доходів  районного бюджету Баштанського району  на  2014 рік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</si>
  <si>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</si>
  <si>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субвенція з міського бюджету  на виконання  власних повноважень щодо виконання районних програм (співфінансування проекту "Хоспісна допомога жителям Баштанського району")</t>
  </si>
  <si>
    <t xml:space="preserve">субвенція з міського, сільських бюджетів на виконання  власних повноважень щодо виконання районних програм всього, </t>
  </si>
  <si>
    <t>в тому числі погашення кредиторської заборгованості 2013 року</t>
  </si>
  <si>
    <t>субвенція з міського бюджету  на виконання  власних повноважень щодо виконання районних програм (погашення кредиторської заборгованості 2013 року з капітального ремонту асфальтного покриття територій закладів освіти та охорони здоров"я)</t>
  </si>
  <si>
    <t xml:space="preserve">субвенція з обласного бюджету місцевим бюджетам  для здійснення першочергових невідкладних заходів з ліквідації надзвичайної ситуації, пов"язаної з ускладненням погодних умов на території Миколаївської області 2014 року </t>
  </si>
  <si>
    <t xml:space="preserve">субвенція з обласного бюджету місцевим бюджетам за рахунок залишку коштів за станом на 01січня 2014 року субвенції з державного бюджету на будівництво, реконструкцію, ремонт та утримання вулиць і доріг комунальної власності у населених пунктах, на 2014 рік, на оплату робіт, що виконанніі у 2013 році. </t>
  </si>
  <si>
    <t>субвенція з обласного бюджету на оплату витрат, пов"язаних з транспортуванням,тимчасовим проживанням та харчуванням сімей військовослужбовців, які виїжджають з території автономної Республіки Крим та м.Севастополя до Миколаївської області на 2014 рік</t>
  </si>
  <si>
    <t>субвенція з міського та сільських бюджетів на підвіз дітей дошкільного віку до дитячих дошкільних закладів</t>
  </si>
  <si>
    <t xml:space="preserve">субвенція з обласного бюджету на виконання депутатами обласної ради доручень виборців відповідно до програм, затверджених обласною радою на 2014 рік </t>
  </si>
  <si>
    <t>07.07.2014 №4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</si>
</sst>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#,##0_ ;[Red]\-#,##0\ 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0.00000000"/>
    <numFmt numFmtId="195" formatCode="0.0000000"/>
    <numFmt numFmtId="196" formatCode="#,##0.000"/>
    <numFmt numFmtId="197" formatCode="#,##0.0000"/>
    <numFmt numFmtId="198" formatCode="#,##0.00000"/>
    <numFmt numFmtId="199" formatCode="#,##0.0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96" fontId="5" fillId="0" borderId="0" xfId="0" applyNumberFormat="1" applyFont="1" applyFill="1" applyAlignment="1">
      <alignment horizontal="right" vertical="top" wrapText="1"/>
    </xf>
    <xf numFmtId="196" fontId="6" fillId="0" borderId="0" xfId="0" applyNumberFormat="1" applyFont="1" applyFill="1" applyAlignment="1">
      <alignment horizontal="right" vertical="top" wrapText="1"/>
    </xf>
    <xf numFmtId="0" fontId="1" fillId="3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right" vertical="top" wrapText="1"/>
    </xf>
    <xf numFmtId="196" fontId="1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vertical="top" wrapText="1"/>
    </xf>
    <xf numFmtId="0" fontId="0" fillId="30" borderId="0" xfId="0" applyFont="1" applyFill="1" applyAlignment="1">
      <alignment/>
    </xf>
    <xf numFmtId="0" fontId="6" fillId="30" borderId="13" xfId="0" applyFont="1" applyFill="1" applyBorder="1" applyAlignment="1">
      <alignment horizontal="center" vertical="center" wrapText="1"/>
    </xf>
    <xf numFmtId="198" fontId="0" fillId="0" borderId="0" xfId="0" applyNumberFormat="1" applyFill="1" applyAlignment="1">
      <alignment/>
    </xf>
    <xf numFmtId="196" fontId="12" fillId="0" borderId="0" xfId="0" applyNumberFormat="1" applyFont="1" applyFill="1" applyAlignment="1">
      <alignment horizontal="right" vertical="top" wrapText="1"/>
    </xf>
    <xf numFmtId="196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83" fontId="6" fillId="0" borderId="0" xfId="0" applyNumberFormat="1" applyFont="1" applyFill="1" applyAlignment="1">
      <alignment vertical="top"/>
    </xf>
    <xf numFmtId="183" fontId="1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" fillId="0" borderId="0" xfId="0" applyFont="1" applyFill="1" applyAlignment="1">
      <alignment vertical="top"/>
    </xf>
    <xf numFmtId="184" fontId="19" fillId="0" borderId="0" xfId="0" applyNumberFormat="1" applyFont="1" applyFill="1" applyAlignment="1">
      <alignment vertical="top"/>
    </xf>
    <xf numFmtId="184" fontId="1" fillId="0" borderId="0" xfId="0" applyNumberFormat="1" applyFont="1" applyFill="1" applyAlignment="1">
      <alignment vertical="top"/>
    </xf>
    <xf numFmtId="198" fontId="5" fillId="0" borderId="0" xfId="0" applyNumberFormat="1" applyFont="1" applyFill="1" applyAlignment="1">
      <alignment horizontal="right" vertical="top" wrapText="1"/>
    </xf>
    <xf numFmtId="184" fontId="5" fillId="0" borderId="0" xfId="0" applyNumberFormat="1" applyFont="1" applyFill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Fill="1" applyAlignment="1">
      <alignment vertical="top"/>
    </xf>
    <xf numFmtId="198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196" fontId="6" fillId="0" borderId="0" xfId="0" applyNumberFormat="1" applyFont="1" applyFill="1" applyAlignment="1">
      <alignment vertical="top"/>
    </xf>
    <xf numFmtId="198" fontId="1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30" borderId="0" xfId="0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75" zoomScaleSheetLayoutView="75" zoomScalePageLayoutView="25" workbookViewId="0" topLeftCell="A1">
      <selection activeCell="E3" sqref="E3:F3"/>
    </sheetView>
  </sheetViews>
  <sheetFormatPr defaultColWidth="9.00390625" defaultRowHeight="12.75"/>
  <cols>
    <col min="1" max="1" width="20.125" style="14" customWidth="1"/>
    <col min="2" max="2" width="64.625" style="7" customWidth="1"/>
    <col min="3" max="3" width="19.875" style="25" customWidth="1"/>
    <col min="4" max="4" width="16.625" style="14" customWidth="1"/>
    <col min="5" max="5" width="17.75390625" style="14" customWidth="1"/>
    <col min="6" max="6" width="17.875" style="14" customWidth="1"/>
    <col min="7" max="7" width="12.875" style="0" bestFit="1" customWidth="1"/>
    <col min="8" max="8" width="15.125" style="0" bestFit="1" customWidth="1"/>
  </cols>
  <sheetData>
    <row r="1" spans="1:6" s="1" customFormat="1" ht="18.75">
      <c r="A1" s="6"/>
      <c r="B1" s="5"/>
      <c r="C1" s="18"/>
      <c r="D1" s="6"/>
      <c r="E1" s="65" t="s">
        <v>52</v>
      </c>
      <c r="F1" s="65"/>
    </row>
    <row r="2" spans="1:6" s="1" customFormat="1" ht="18.75">
      <c r="A2" s="6"/>
      <c r="B2" s="8"/>
      <c r="C2" s="18"/>
      <c r="D2" s="6"/>
      <c r="E2" s="65" t="s">
        <v>46</v>
      </c>
      <c r="F2" s="65"/>
    </row>
    <row r="3" spans="1:6" s="1" customFormat="1" ht="18.75" customHeight="1">
      <c r="A3" s="6"/>
      <c r="B3" s="5"/>
      <c r="C3" s="18"/>
      <c r="D3" s="6"/>
      <c r="E3" s="65" t="s">
        <v>72</v>
      </c>
      <c r="F3" s="71"/>
    </row>
    <row r="4" spans="1:6" s="1" customFormat="1" ht="57.75" customHeight="1">
      <c r="A4" s="64" t="s">
        <v>61</v>
      </c>
      <c r="B4" s="64"/>
      <c r="C4" s="64"/>
      <c r="D4" s="64"/>
      <c r="E4" s="64"/>
      <c r="F4" s="64"/>
    </row>
    <row r="5" spans="1:6" s="1" customFormat="1" ht="15.75" customHeight="1">
      <c r="A5" s="6"/>
      <c r="B5" s="5" t="s">
        <v>13</v>
      </c>
      <c r="C5" s="18"/>
      <c r="D5" s="6"/>
      <c r="E5" s="70" t="s">
        <v>12</v>
      </c>
      <c r="F5" s="70"/>
    </row>
    <row r="6" spans="1:6" s="1" customFormat="1" ht="24.75" customHeight="1">
      <c r="A6" s="66" t="s">
        <v>16</v>
      </c>
      <c r="B6" s="66" t="s">
        <v>0</v>
      </c>
      <c r="C6" s="68" t="s">
        <v>1</v>
      </c>
      <c r="D6" s="62" t="s">
        <v>2</v>
      </c>
      <c r="E6" s="63"/>
      <c r="F6" s="66" t="s">
        <v>3</v>
      </c>
    </row>
    <row r="7" spans="1:6" s="1" customFormat="1" ht="60" customHeight="1">
      <c r="A7" s="67"/>
      <c r="B7" s="67"/>
      <c r="C7" s="69"/>
      <c r="D7" s="26" t="s">
        <v>36</v>
      </c>
      <c r="E7" s="19" t="s">
        <v>25</v>
      </c>
      <c r="F7" s="67"/>
    </row>
    <row r="8" spans="1:6" s="1" customFormat="1" ht="13.5" customHeight="1">
      <c r="A8" s="12">
        <v>1</v>
      </c>
      <c r="B8" s="20">
        <v>2</v>
      </c>
      <c r="C8" s="21">
        <v>3</v>
      </c>
      <c r="D8" s="20">
        <v>4</v>
      </c>
      <c r="E8" s="20">
        <v>5</v>
      </c>
      <c r="F8" s="20" t="s">
        <v>26</v>
      </c>
    </row>
    <row r="9" spans="1:8" s="1" customFormat="1" ht="16.5" customHeight="1">
      <c r="A9" s="9">
        <v>10000000</v>
      </c>
      <c r="B9" s="3" t="s">
        <v>4</v>
      </c>
      <c r="C9" s="17">
        <f>SUM(C10,)</f>
        <v>16339.1</v>
      </c>
      <c r="D9" s="17">
        <f>SUM(D10,)</f>
        <v>0</v>
      </c>
      <c r="E9" s="17"/>
      <c r="F9" s="17">
        <f>SUM(C9:D9)</f>
        <v>16339.1</v>
      </c>
      <c r="H9" s="27"/>
    </row>
    <row r="10" spans="1:8" s="1" customFormat="1" ht="37.5" customHeight="1">
      <c r="A10" s="10">
        <v>11000000</v>
      </c>
      <c r="B10" s="13" t="s">
        <v>5</v>
      </c>
      <c r="C10" s="16">
        <f>C11</f>
        <v>16339.1</v>
      </c>
      <c r="D10" s="16"/>
      <c r="E10" s="16"/>
      <c r="F10" s="16">
        <f aca="true" t="shared" si="0" ref="F10:F37">SUM(C10:D10)</f>
        <v>16339.1</v>
      </c>
      <c r="H10" s="27"/>
    </row>
    <row r="11" spans="1:8" s="1" customFormat="1" ht="18.75" customHeight="1">
      <c r="A11" s="10">
        <v>11010000</v>
      </c>
      <c r="B11" s="13" t="s">
        <v>18</v>
      </c>
      <c r="C11" s="16">
        <f>C12+C13+C15+C14</f>
        <v>16339.1</v>
      </c>
      <c r="D11" s="16"/>
      <c r="E11" s="16"/>
      <c r="F11" s="16">
        <f t="shared" si="0"/>
        <v>16339.1</v>
      </c>
      <c r="H11" s="27"/>
    </row>
    <row r="12" spans="1:8" s="1" customFormat="1" ht="59.25" customHeight="1">
      <c r="A12" s="10">
        <v>11010100</v>
      </c>
      <c r="B12" s="13" t="s">
        <v>28</v>
      </c>
      <c r="C12" s="16">
        <v>15135.625</v>
      </c>
      <c r="D12" s="16"/>
      <c r="E12" s="16"/>
      <c r="F12" s="16">
        <f t="shared" si="0"/>
        <v>15135.625</v>
      </c>
      <c r="H12" s="27"/>
    </row>
    <row r="13" spans="1:9" s="1" customFormat="1" ht="94.5" customHeight="1">
      <c r="A13" s="10">
        <v>11010200</v>
      </c>
      <c r="B13" s="13" t="s">
        <v>29</v>
      </c>
      <c r="C13" s="16">
        <v>206.254</v>
      </c>
      <c r="D13" s="16"/>
      <c r="E13" s="16"/>
      <c r="F13" s="16">
        <f t="shared" si="0"/>
        <v>206.254</v>
      </c>
      <c r="G13" s="51"/>
      <c r="H13" s="52"/>
      <c r="I13" s="51"/>
    </row>
    <row r="14" spans="1:9" s="1" customFormat="1" ht="58.5" customHeight="1">
      <c r="A14" s="10">
        <v>11010400</v>
      </c>
      <c r="B14" s="49" t="s">
        <v>54</v>
      </c>
      <c r="C14" s="16">
        <v>86.6</v>
      </c>
      <c r="D14" s="16"/>
      <c r="E14" s="16"/>
      <c r="F14" s="16">
        <v>86.6</v>
      </c>
      <c r="G14" s="51"/>
      <c r="H14" s="52"/>
      <c r="I14" s="51"/>
    </row>
    <row r="15" spans="1:9" s="1" customFormat="1" ht="57" customHeight="1">
      <c r="A15" s="15" t="s">
        <v>30</v>
      </c>
      <c r="B15" s="13" t="s">
        <v>31</v>
      </c>
      <c r="C15" s="16">
        <v>910.621</v>
      </c>
      <c r="D15" s="16"/>
      <c r="E15" s="16"/>
      <c r="F15" s="16">
        <f>SUM(C15:D15)</f>
        <v>910.621</v>
      </c>
      <c r="G15" s="51"/>
      <c r="H15" s="52"/>
      <c r="I15" s="51"/>
    </row>
    <row r="16" spans="1:9" s="1" customFormat="1" ht="21" customHeight="1">
      <c r="A16" s="9">
        <v>20000000</v>
      </c>
      <c r="B16" s="4" t="s">
        <v>6</v>
      </c>
      <c r="C16" s="17">
        <f>SUM(C20+C23+C17)</f>
        <v>34.738</v>
      </c>
      <c r="D16" s="17">
        <f>D26+D19</f>
        <v>643</v>
      </c>
      <c r="E16" s="17"/>
      <c r="F16" s="17">
        <f t="shared" si="0"/>
        <v>677.738</v>
      </c>
      <c r="G16" s="51"/>
      <c r="H16" s="52"/>
      <c r="I16" s="51"/>
    </row>
    <row r="17" spans="1:9" s="1" customFormat="1" ht="28.5" customHeight="1">
      <c r="A17" s="50">
        <v>21000000</v>
      </c>
      <c r="B17" s="48" t="s">
        <v>55</v>
      </c>
      <c r="C17" s="17">
        <f>C18</f>
        <v>6.775</v>
      </c>
      <c r="D17" s="17"/>
      <c r="E17" s="17"/>
      <c r="F17" s="17">
        <f>F18</f>
        <v>6.775</v>
      </c>
      <c r="G17" s="51"/>
      <c r="H17" s="52"/>
      <c r="I17" s="51"/>
    </row>
    <row r="18" spans="1:9" s="1" customFormat="1" ht="114.75" customHeight="1">
      <c r="A18" s="50">
        <v>21010000</v>
      </c>
      <c r="B18" s="49" t="s">
        <v>62</v>
      </c>
      <c r="C18" s="17">
        <f>C19</f>
        <v>6.775</v>
      </c>
      <c r="D18" s="17"/>
      <c r="E18" s="17"/>
      <c r="F18" s="17">
        <f>F19</f>
        <v>6.775</v>
      </c>
      <c r="G18" s="51"/>
      <c r="H18" s="52"/>
      <c r="I18" s="51"/>
    </row>
    <row r="19" spans="1:9" s="1" customFormat="1" ht="58.5" customHeight="1">
      <c r="A19" s="50">
        <v>21010300</v>
      </c>
      <c r="B19" s="49" t="s">
        <v>56</v>
      </c>
      <c r="C19" s="16">
        <v>6.775</v>
      </c>
      <c r="D19" s="46"/>
      <c r="E19" s="17"/>
      <c r="F19" s="16">
        <f t="shared" si="0"/>
        <v>6.775</v>
      </c>
      <c r="G19" s="51"/>
      <c r="H19" s="52"/>
      <c r="I19" s="51"/>
    </row>
    <row r="20" spans="1:9" s="1" customFormat="1" ht="41.25" customHeight="1">
      <c r="A20" s="10">
        <v>22000000</v>
      </c>
      <c r="B20" s="2" t="s">
        <v>19</v>
      </c>
      <c r="C20" s="16">
        <f>SUM(C21)</f>
        <v>25.863</v>
      </c>
      <c r="D20" s="16"/>
      <c r="E20" s="16"/>
      <c r="F20" s="16">
        <f t="shared" si="0"/>
        <v>25.863</v>
      </c>
      <c r="G20" s="51"/>
      <c r="H20" s="52"/>
      <c r="I20" s="51"/>
    </row>
    <row r="21" spans="1:9" s="1" customFormat="1" ht="56.25" customHeight="1">
      <c r="A21" s="10">
        <v>22080000</v>
      </c>
      <c r="B21" s="2" t="s">
        <v>20</v>
      </c>
      <c r="C21" s="16">
        <f>C22</f>
        <v>25.863</v>
      </c>
      <c r="D21" s="16"/>
      <c r="E21" s="16"/>
      <c r="F21" s="16">
        <f t="shared" si="0"/>
        <v>25.863</v>
      </c>
      <c r="G21" s="51"/>
      <c r="H21" s="52"/>
      <c r="I21" s="51"/>
    </row>
    <row r="22" spans="1:9" s="1" customFormat="1" ht="60" customHeight="1">
      <c r="A22" s="10">
        <v>22080400</v>
      </c>
      <c r="B22" s="2" t="s">
        <v>21</v>
      </c>
      <c r="C22" s="16">
        <v>25.863</v>
      </c>
      <c r="D22" s="16"/>
      <c r="E22" s="16"/>
      <c r="F22" s="16">
        <f t="shared" si="0"/>
        <v>25.863</v>
      </c>
      <c r="G22" s="51"/>
      <c r="H22" s="52"/>
      <c r="I22" s="51"/>
    </row>
    <row r="23" spans="1:9" s="1" customFormat="1" ht="18.75" customHeight="1">
      <c r="A23" s="10">
        <v>24000000</v>
      </c>
      <c r="B23" s="2" t="s">
        <v>7</v>
      </c>
      <c r="C23" s="16">
        <f>C24</f>
        <v>2.1</v>
      </c>
      <c r="D23" s="16"/>
      <c r="E23" s="16"/>
      <c r="F23" s="16">
        <f t="shared" si="0"/>
        <v>2.1</v>
      </c>
      <c r="G23" s="51"/>
      <c r="H23" s="52"/>
      <c r="I23" s="51"/>
    </row>
    <row r="24" spans="1:9" s="1" customFormat="1" ht="19.5" customHeight="1">
      <c r="A24" s="10">
        <v>24060000</v>
      </c>
      <c r="B24" s="2" t="s">
        <v>17</v>
      </c>
      <c r="C24" s="16">
        <f>C25</f>
        <v>2.1</v>
      </c>
      <c r="D24" s="16"/>
      <c r="E24" s="16"/>
      <c r="F24" s="16">
        <f t="shared" si="0"/>
        <v>2.1</v>
      </c>
      <c r="G24" s="51"/>
      <c r="H24" s="52"/>
      <c r="I24" s="51"/>
    </row>
    <row r="25" spans="1:9" s="1" customFormat="1" ht="19.5" customHeight="1">
      <c r="A25" s="10">
        <v>24060300</v>
      </c>
      <c r="B25" s="2" t="s">
        <v>17</v>
      </c>
      <c r="C25" s="16">
        <v>2.1</v>
      </c>
      <c r="D25" s="16"/>
      <c r="E25" s="16"/>
      <c r="F25" s="16">
        <f t="shared" si="0"/>
        <v>2.1</v>
      </c>
      <c r="G25" s="51"/>
      <c r="H25" s="52"/>
      <c r="I25" s="51"/>
    </row>
    <row r="26" spans="1:9" s="1" customFormat="1" ht="18" customHeight="1">
      <c r="A26" s="10">
        <v>25000000</v>
      </c>
      <c r="B26" s="2" t="s">
        <v>8</v>
      </c>
      <c r="C26" s="16"/>
      <c r="D26" s="16">
        <v>643</v>
      </c>
      <c r="E26" s="16"/>
      <c r="F26" s="16">
        <f t="shared" si="0"/>
        <v>643</v>
      </c>
      <c r="G26" s="51"/>
      <c r="H26" s="52"/>
      <c r="I26" s="51"/>
    </row>
    <row r="27" spans="1:9" s="1" customFormat="1" ht="24" customHeight="1">
      <c r="A27" s="10"/>
      <c r="B27" s="35" t="s">
        <v>47</v>
      </c>
      <c r="C27" s="17">
        <f>C9+C16</f>
        <v>16373.838</v>
      </c>
      <c r="D27" s="17">
        <f>D9+D16</f>
        <v>643</v>
      </c>
      <c r="E27" s="17">
        <f>E9+E16</f>
        <v>0</v>
      </c>
      <c r="F27" s="17">
        <f>F9+F16</f>
        <v>17016.838</v>
      </c>
      <c r="G27" s="51"/>
      <c r="H27" s="52"/>
      <c r="I27" s="51"/>
    </row>
    <row r="28" spans="1:9" s="1" customFormat="1" ht="24" customHeight="1">
      <c r="A28" s="9">
        <v>40000000</v>
      </c>
      <c r="B28" s="4" t="s">
        <v>9</v>
      </c>
      <c r="C28" s="17">
        <f>SUM(C29)</f>
        <v>135810.312</v>
      </c>
      <c r="D28" s="17">
        <f>SUM(D29)</f>
        <v>1954.705</v>
      </c>
      <c r="E28" s="17">
        <f>SUM(E29)</f>
        <v>252.721</v>
      </c>
      <c r="F28" s="17">
        <f t="shared" si="0"/>
        <v>137765.017</v>
      </c>
      <c r="G28" s="51"/>
      <c r="H28" s="52"/>
      <c r="I28" s="51"/>
    </row>
    <row r="29" spans="1:9" s="1" customFormat="1" ht="21" customHeight="1">
      <c r="A29" s="10">
        <v>41000000</v>
      </c>
      <c r="B29" s="2" t="s">
        <v>10</v>
      </c>
      <c r="C29" s="16">
        <f>C30+C33</f>
        <v>135810.312</v>
      </c>
      <c r="D29" s="16">
        <f>D30+D33</f>
        <v>1954.705</v>
      </c>
      <c r="E29" s="16">
        <f>E30+E33</f>
        <v>252.721</v>
      </c>
      <c r="F29" s="16">
        <f>F30+F33</f>
        <v>137765.017</v>
      </c>
      <c r="G29" s="51"/>
      <c r="H29" s="52"/>
      <c r="I29" s="51"/>
    </row>
    <row r="30" spans="1:9" s="1" customFormat="1" ht="23.25" customHeight="1">
      <c r="A30" s="9">
        <v>41020000</v>
      </c>
      <c r="B30" s="3" t="s">
        <v>14</v>
      </c>
      <c r="C30" s="17">
        <f>C31+C32</f>
        <v>71334.40000000001</v>
      </c>
      <c r="D30" s="28">
        <f>D31+D32</f>
        <v>0</v>
      </c>
      <c r="E30" s="28">
        <f>E31+E32</f>
        <v>0</v>
      </c>
      <c r="F30" s="17">
        <f>C30+D30</f>
        <v>71334.40000000001</v>
      </c>
      <c r="G30" s="51"/>
      <c r="H30" s="52"/>
      <c r="I30" s="51"/>
    </row>
    <row r="31" spans="1:9" s="1" customFormat="1" ht="37.5">
      <c r="A31" s="10">
        <v>41020100</v>
      </c>
      <c r="B31" s="2" t="s">
        <v>22</v>
      </c>
      <c r="C31" s="16">
        <v>70743.8</v>
      </c>
      <c r="D31" s="16"/>
      <c r="E31" s="16"/>
      <c r="F31" s="16">
        <f t="shared" si="0"/>
        <v>70743.8</v>
      </c>
      <c r="G31" s="51"/>
      <c r="H31" s="52"/>
      <c r="I31" s="51"/>
    </row>
    <row r="32" spans="1:9" s="1" customFormat="1" ht="56.25" customHeight="1">
      <c r="A32" s="10">
        <v>41020600</v>
      </c>
      <c r="B32" s="2" t="s">
        <v>23</v>
      </c>
      <c r="C32" s="16">
        <v>590.6</v>
      </c>
      <c r="D32" s="16"/>
      <c r="E32" s="16"/>
      <c r="F32" s="16">
        <f t="shared" si="0"/>
        <v>590.6</v>
      </c>
      <c r="G32" s="51"/>
      <c r="H32" s="52"/>
      <c r="I32" s="51"/>
    </row>
    <row r="33" spans="1:9" s="1" customFormat="1" ht="27.75" customHeight="1">
      <c r="A33" s="9">
        <v>41030000</v>
      </c>
      <c r="B33" s="3" t="s">
        <v>15</v>
      </c>
      <c r="C33" s="17">
        <f>C34+C35+C36+C37+C39+C49+C58+C70</f>
        <v>64475.912000000004</v>
      </c>
      <c r="D33" s="17">
        <f>D38+D39</f>
        <v>1954.705</v>
      </c>
      <c r="E33" s="17">
        <f>E38+E39</f>
        <v>252.721</v>
      </c>
      <c r="F33" s="17">
        <f>SUM(C33+D33)</f>
        <v>66430.617</v>
      </c>
      <c r="G33" s="51"/>
      <c r="H33" s="52"/>
      <c r="I33" s="51"/>
    </row>
    <row r="34" spans="1:9" s="1" customFormat="1" ht="77.25" customHeight="1">
      <c r="A34" s="10">
        <v>41030600</v>
      </c>
      <c r="B34" s="2" t="s">
        <v>35</v>
      </c>
      <c r="C34" s="16">
        <v>56502.6</v>
      </c>
      <c r="D34" s="16"/>
      <c r="E34" s="22"/>
      <c r="F34" s="16">
        <f t="shared" si="0"/>
        <v>56502.6</v>
      </c>
      <c r="G34" s="51"/>
      <c r="H34" s="52"/>
      <c r="I34" s="51"/>
    </row>
    <row r="35" spans="1:9" s="1" customFormat="1" ht="134.25" customHeight="1">
      <c r="A35" s="10">
        <v>41030800</v>
      </c>
      <c r="B35" s="2" t="s">
        <v>32</v>
      </c>
      <c r="C35" s="16">
        <v>4903.3</v>
      </c>
      <c r="D35" s="29">
        <v>0</v>
      </c>
      <c r="E35" s="23" t="s">
        <v>13</v>
      </c>
      <c r="F35" s="16">
        <f t="shared" si="0"/>
        <v>4903.3</v>
      </c>
      <c r="G35" s="51"/>
      <c r="H35" s="52"/>
      <c r="I35" s="51"/>
    </row>
    <row r="36" spans="1:9" s="1" customFormat="1" ht="289.5" customHeight="1">
      <c r="A36" s="10">
        <v>41030900</v>
      </c>
      <c r="B36" s="2" t="s">
        <v>27</v>
      </c>
      <c r="C36" s="16">
        <v>278.8</v>
      </c>
      <c r="D36" s="16"/>
      <c r="E36" s="16"/>
      <c r="F36" s="16">
        <f t="shared" si="0"/>
        <v>278.8</v>
      </c>
      <c r="G36" s="51"/>
      <c r="H36" s="52"/>
      <c r="I36" s="51"/>
    </row>
    <row r="37" spans="1:9" s="1" customFormat="1" ht="78" customHeight="1">
      <c r="A37" s="10">
        <v>41031000</v>
      </c>
      <c r="B37" s="2" t="s">
        <v>33</v>
      </c>
      <c r="C37" s="16">
        <v>646.1</v>
      </c>
      <c r="D37" s="16"/>
      <c r="E37" s="16"/>
      <c r="F37" s="16">
        <f t="shared" si="0"/>
        <v>646.1</v>
      </c>
      <c r="G37" s="51"/>
      <c r="H37" s="52"/>
      <c r="I37" s="51"/>
    </row>
    <row r="38" spans="1:9" s="1" customFormat="1" ht="75.75" customHeight="1">
      <c r="A38" s="11" t="s">
        <v>24</v>
      </c>
      <c r="B38" s="2" t="s">
        <v>34</v>
      </c>
      <c r="C38" s="16" t="s">
        <v>13</v>
      </c>
      <c r="D38" s="16">
        <v>1163.7</v>
      </c>
      <c r="E38" s="16"/>
      <c r="F38" s="16">
        <f>SUM(C38:D38)</f>
        <v>1163.7</v>
      </c>
      <c r="G38" s="51"/>
      <c r="H38" s="52"/>
      <c r="I38" s="51"/>
    </row>
    <row r="39" spans="1:9" s="1" customFormat="1" ht="23.25" customHeight="1">
      <c r="A39" s="33">
        <v>41035000</v>
      </c>
      <c r="B39" s="31" t="s">
        <v>37</v>
      </c>
      <c r="C39" s="16">
        <f>C43+C42+C44+C41+C45+C46</f>
        <v>381</v>
      </c>
      <c r="D39" s="16">
        <f>D43+D42+D44+D47+D48+D45</f>
        <v>791.005</v>
      </c>
      <c r="E39" s="16">
        <f>E43+E42+E44+E47+E48</f>
        <v>252.721</v>
      </c>
      <c r="F39" s="16">
        <f>C39+D39</f>
        <v>1172.005</v>
      </c>
      <c r="G39" s="51"/>
      <c r="H39" s="52"/>
      <c r="I39" s="51"/>
    </row>
    <row r="40" spans="1:9" s="1" customFormat="1" ht="22.5" customHeight="1">
      <c r="A40" s="33"/>
      <c r="B40" s="31" t="s">
        <v>38</v>
      </c>
      <c r="C40" s="16"/>
      <c r="D40" s="16"/>
      <c r="E40" s="16"/>
      <c r="F40" s="16"/>
      <c r="G40" s="51"/>
      <c r="H40" s="52"/>
      <c r="I40" s="51"/>
    </row>
    <row r="41" spans="1:9" s="1" customFormat="1" ht="114" customHeight="1">
      <c r="A41" s="33"/>
      <c r="B41" s="60" t="s">
        <v>69</v>
      </c>
      <c r="C41" s="16">
        <v>90</v>
      </c>
      <c r="D41" s="16"/>
      <c r="E41" s="16"/>
      <c r="F41" s="16">
        <f aca="true" t="shared" si="1" ref="F41:F49">C41+D41</f>
        <v>90</v>
      </c>
      <c r="G41" s="51"/>
      <c r="H41" s="52"/>
      <c r="I41" s="51"/>
    </row>
    <row r="42" spans="1:9" s="1" customFormat="1" ht="84" customHeight="1">
      <c r="A42" s="33"/>
      <c r="B42" s="31" t="s">
        <v>53</v>
      </c>
      <c r="C42" s="61"/>
      <c r="D42" s="16">
        <v>408.3</v>
      </c>
      <c r="E42" s="16"/>
      <c r="F42" s="16">
        <f t="shared" si="1"/>
        <v>408.3</v>
      </c>
      <c r="G42" s="51"/>
      <c r="H42" s="52"/>
      <c r="I42" s="51"/>
    </row>
    <row r="43" spans="1:9" s="1" customFormat="1" ht="81" customHeight="1">
      <c r="A43" s="33"/>
      <c r="B43" s="31" t="s">
        <v>58</v>
      </c>
      <c r="C43" s="16">
        <v>200</v>
      </c>
      <c r="D43" s="16"/>
      <c r="E43" s="16"/>
      <c r="F43" s="16">
        <f t="shared" si="1"/>
        <v>200</v>
      </c>
      <c r="G43" s="51"/>
      <c r="H43" s="52"/>
      <c r="I43" s="51"/>
    </row>
    <row r="44" spans="1:9" s="1" customFormat="1" ht="105.75" customHeight="1">
      <c r="A44" s="33"/>
      <c r="B44" s="31" t="s">
        <v>67</v>
      </c>
      <c r="C44" s="16">
        <v>51</v>
      </c>
      <c r="D44" s="16"/>
      <c r="E44" s="16"/>
      <c r="F44" s="16">
        <f t="shared" si="1"/>
        <v>51</v>
      </c>
      <c r="G44" s="51"/>
      <c r="H44" s="52"/>
      <c r="I44" s="51"/>
    </row>
    <row r="45" spans="1:9" s="1" customFormat="1" ht="114.75" customHeight="1">
      <c r="A45" s="33"/>
      <c r="B45" s="31" t="s">
        <v>68</v>
      </c>
      <c r="C45" s="16"/>
      <c r="D45" s="16">
        <v>129.984</v>
      </c>
      <c r="E45" s="16"/>
      <c r="F45" s="16">
        <f t="shared" si="1"/>
        <v>129.984</v>
      </c>
      <c r="G45" s="51"/>
      <c r="H45" s="52"/>
      <c r="I45" s="51"/>
    </row>
    <row r="46" spans="1:9" s="1" customFormat="1" ht="67.5" customHeight="1">
      <c r="A46" s="33"/>
      <c r="B46" s="31" t="s">
        <v>71</v>
      </c>
      <c r="C46" s="16">
        <v>40</v>
      </c>
      <c r="D46" s="16"/>
      <c r="E46" s="16"/>
      <c r="F46" s="16">
        <f t="shared" si="1"/>
        <v>40</v>
      </c>
      <c r="G46" s="51"/>
      <c r="H46" s="52"/>
      <c r="I46" s="51"/>
    </row>
    <row r="47" spans="1:9" s="1" customFormat="1" ht="105.75" customHeight="1">
      <c r="A47" s="33"/>
      <c r="B47" s="31" t="s">
        <v>66</v>
      </c>
      <c r="C47" s="16"/>
      <c r="D47" s="16">
        <v>52.721</v>
      </c>
      <c r="E47" s="16">
        <v>52.721</v>
      </c>
      <c r="F47" s="16">
        <f t="shared" si="1"/>
        <v>52.721</v>
      </c>
      <c r="G47" s="51"/>
      <c r="H47" s="52"/>
      <c r="I47" s="51"/>
    </row>
    <row r="48" spans="1:9" s="1" customFormat="1" ht="81" customHeight="1">
      <c r="A48" s="33"/>
      <c r="B48" s="31" t="s">
        <v>63</v>
      </c>
      <c r="C48" s="16"/>
      <c r="D48" s="16">
        <v>200</v>
      </c>
      <c r="E48" s="16">
        <v>200</v>
      </c>
      <c r="F48" s="16">
        <f t="shared" si="1"/>
        <v>200</v>
      </c>
      <c r="G48" s="51"/>
      <c r="H48" s="52"/>
      <c r="I48" s="51"/>
    </row>
    <row r="49" spans="1:9" s="1" customFormat="1" ht="60" customHeight="1">
      <c r="A49" s="33">
        <v>41035200</v>
      </c>
      <c r="B49" s="42" t="s">
        <v>39</v>
      </c>
      <c r="C49" s="16">
        <f>C51+C52</f>
        <v>887.5</v>
      </c>
      <c r="D49" s="16"/>
      <c r="E49" s="16"/>
      <c r="F49" s="16">
        <f t="shared" si="1"/>
        <v>887.5</v>
      </c>
      <c r="G49" s="51"/>
      <c r="H49" s="52"/>
      <c r="I49" s="51"/>
    </row>
    <row r="50" spans="1:9" s="1" customFormat="1" ht="27.75" customHeight="1">
      <c r="A50" s="30"/>
      <c r="B50" s="32" t="s">
        <v>38</v>
      </c>
      <c r="C50" s="16"/>
      <c r="D50" s="16"/>
      <c r="E50" s="16"/>
      <c r="F50" s="16"/>
      <c r="G50" s="51"/>
      <c r="H50" s="52"/>
      <c r="I50" s="51"/>
    </row>
    <row r="51" spans="1:9" s="1" customFormat="1" ht="46.5" customHeight="1">
      <c r="A51" s="30"/>
      <c r="B51" s="32" t="s">
        <v>70</v>
      </c>
      <c r="C51" s="16">
        <f>6+16.1+26</f>
        <v>48.1</v>
      </c>
      <c r="D51" s="16"/>
      <c r="E51" s="16"/>
      <c r="F51" s="38">
        <f>C51+D51</f>
        <v>48.1</v>
      </c>
      <c r="G51" s="51"/>
      <c r="H51" s="52"/>
      <c r="I51" s="51"/>
    </row>
    <row r="52" spans="1:9" s="1" customFormat="1" ht="21.75" customHeight="1">
      <c r="A52" s="30"/>
      <c r="B52" s="32" t="s">
        <v>48</v>
      </c>
      <c r="C52" s="16">
        <f>C54+C55+C56+C57</f>
        <v>839.4</v>
      </c>
      <c r="D52" s="16"/>
      <c r="E52" s="16"/>
      <c r="F52" s="38">
        <f>C52+D52</f>
        <v>839.4</v>
      </c>
      <c r="G52" s="51"/>
      <c r="H52" s="52"/>
      <c r="I52" s="51"/>
    </row>
    <row r="53" spans="1:9" s="1" customFormat="1" ht="20.25" customHeight="1">
      <c r="A53" s="30"/>
      <c r="B53" s="32" t="s">
        <v>38</v>
      </c>
      <c r="C53" s="16"/>
      <c r="D53" s="16"/>
      <c r="E53" s="16"/>
      <c r="F53" s="38"/>
      <c r="G53" s="51"/>
      <c r="H53" s="52"/>
      <c r="I53" s="51"/>
    </row>
    <row r="54" spans="1:9" s="1" customFormat="1" ht="66" customHeight="1">
      <c r="A54" s="30"/>
      <c r="B54" s="30" t="s">
        <v>45</v>
      </c>
      <c r="C54" s="16">
        <v>754.1</v>
      </c>
      <c r="D54" s="16"/>
      <c r="E54" s="16"/>
      <c r="F54" s="38">
        <f>C54+D54</f>
        <v>754.1</v>
      </c>
      <c r="G54" s="51"/>
      <c r="H54" s="52"/>
      <c r="I54" s="51"/>
    </row>
    <row r="55" spans="1:9" s="1" customFormat="1" ht="98.25" customHeight="1">
      <c r="A55" s="30"/>
      <c r="B55" s="30" t="s">
        <v>40</v>
      </c>
      <c r="C55" s="16">
        <v>11</v>
      </c>
      <c r="D55" s="16"/>
      <c r="E55" s="16"/>
      <c r="F55" s="38">
        <f>C55+D55</f>
        <v>11</v>
      </c>
      <c r="G55" s="51"/>
      <c r="H55" s="52"/>
      <c r="I55" s="51"/>
    </row>
    <row r="56" spans="1:9" s="1" customFormat="1" ht="64.5" customHeight="1">
      <c r="A56" s="30"/>
      <c r="B56" s="30" t="s">
        <v>49</v>
      </c>
      <c r="C56" s="16">
        <v>17.4</v>
      </c>
      <c r="D56" s="16"/>
      <c r="E56" s="16"/>
      <c r="F56" s="38">
        <f aca="true" t="shared" si="2" ref="F56:F64">C56+D56</f>
        <v>17.4</v>
      </c>
      <c r="G56" s="51"/>
      <c r="H56" s="52"/>
      <c r="I56" s="51"/>
    </row>
    <row r="57" spans="1:9" s="1" customFormat="1" ht="61.5" customHeight="1">
      <c r="A57" s="30"/>
      <c r="B57" s="31" t="s">
        <v>57</v>
      </c>
      <c r="C57" s="16">
        <v>56.9</v>
      </c>
      <c r="D57" s="17"/>
      <c r="E57" s="17"/>
      <c r="F57" s="38">
        <f t="shared" si="2"/>
        <v>56.9</v>
      </c>
      <c r="G57" s="51"/>
      <c r="H57" s="52"/>
      <c r="I57" s="51"/>
    </row>
    <row r="58" spans="1:9" s="1" customFormat="1" ht="60.75" customHeight="1">
      <c r="A58" s="30">
        <v>41035600</v>
      </c>
      <c r="B58" s="42" t="s">
        <v>41</v>
      </c>
      <c r="C58" s="47">
        <f>C62+C64</f>
        <v>408.81199999999995</v>
      </c>
      <c r="D58" s="24"/>
      <c r="E58" s="24"/>
      <c r="F58" s="38">
        <f t="shared" si="2"/>
        <v>408.81199999999995</v>
      </c>
      <c r="G58" s="51"/>
      <c r="H58" s="52"/>
      <c r="I58" s="51"/>
    </row>
    <row r="59" spans="1:9" s="1" customFormat="1" ht="0.75" customHeight="1">
      <c r="A59" s="54"/>
      <c r="B59" s="54"/>
      <c r="C59" s="43"/>
      <c r="D59" s="43"/>
      <c r="E59" s="43"/>
      <c r="F59" s="38">
        <f t="shared" si="2"/>
        <v>0</v>
      </c>
      <c r="G59" s="51"/>
      <c r="H59" s="52"/>
      <c r="I59" s="51"/>
    </row>
    <row r="60" spans="1:9" s="1" customFormat="1" ht="15" customHeight="1" hidden="1">
      <c r="A60" s="30"/>
      <c r="B60" s="32"/>
      <c r="C60" s="43"/>
      <c r="D60" s="43"/>
      <c r="E60" s="43"/>
      <c r="F60" s="38">
        <f t="shared" si="2"/>
        <v>0</v>
      </c>
      <c r="G60" s="51"/>
      <c r="H60" s="52"/>
      <c r="I60" s="51"/>
    </row>
    <row r="61" spans="1:9" s="1" customFormat="1" ht="19.5" customHeight="1">
      <c r="A61" s="30"/>
      <c r="B61" s="32" t="s">
        <v>38</v>
      </c>
      <c r="C61" s="39"/>
      <c r="D61" s="39"/>
      <c r="E61" s="40"/>
      <c r="F61" s="38">
        <f t="shared" si="2"/>
        <v>0</v>
      </c>
      <c r="G61" s="51"/>
      <c r="H61" s="52"/>
      <c r="I61" s="51"/>
    </row>
    <row r="62" spans="1:9" s="1" customFormat="1" ht="55.5" customHeight="1">
      <c r="A62" s="30"/>
      <c r="B62" s="32" t="s">
        <v>64</v>
      </c>
      <c r="C62" s="38">
        <f>162+7.104+5+41+110.1+10+6+11.5+0.4+8+0.2</f>
        <v>361.304</v>
      </c>
      <c r="D62" s="36"/>
      <c r="E62" s="37"/>
      <c r="F62" s="38">
        <f t="shared" si="2"/>
        <v>361.304</v>
      </c>
      <c r="G62" s="51"/>
      <c r="H62" s="52"/>
      <c r="I62" s="51"/>
    </row>
    <row r="63" spans="1:9" s="1" customFormat="1" ht="42" customHeight="1">
      <c r="A63" s="30"/>
      <c r="B63" s="32" t="s">
        <v>65</v>
      </c>
      <c r="C63" s="38">
        <f>18+0.5+0.4+0.4+0.2</f>
        <v>19.499999999999996</v>
      </c>
      <c r="D63" s="36"/>
      <c r="E63" s="37"/>
      <c r="F63" s="38">
        <f t="shared" si="2"/>
        <v>19.499999999999996</v>
      </c>
      <c r="G63" s="51"/>
      <c r="H63" s="52"/>
      <c r="I63" s="51"/>
    </row>
    <row r="64" spans="1:9" s="1" customFormat="1" ht="19.5" customHeight="1">
      <c r="A64" s="30"/>
      <c r="B64" s="32" t="s">
        <v>48</v>
      </c>
      <c r="C64" s="38">
        <f>C66+C67+C68+C69</f>
        <v>47.507999999999996</v>
      </c>
      <c r="D64" s="39"/>
      <c r="E64" s="40"/>
      <c r="F64" s="38">
        <f t="shared" si="2"/>
        <v>47.507999999999996</v>
      </c>
      <c r="G64" s="51"/>
      <c r="H64" s="52"/>
      <c r="I64" s="51"/>
    </row>
    <row r="65" spans="1:9" s="1" customFormat="1" ht="19.5" customHeight="1">
      <c r="A65" s="30"/>
      <c r="B65" s="32" t="s">
        <v>38</v>
      </c>
      <c r="C65" s="39"/>
      <c r="D65" s="39"/>
      <c r="E65" s="40"/>
      <c r="F65" s="38"/>
      <c r="G65" s="51"/>
      <c r="H65" s="52"/>
      <c r="I65" s="51"/>
    </row>
    <row r="66" spans="1:9" s="1" customFormat="1" ht="97.5" customHeight="1">
      <c r="A66" s="30"/>
      <c r="B66" s="30" t="s">
        <v>42</v>
      </c>
      <c r="C66" s="38">
        <v>30.5</v>
      </c>
      <c r="D66" s="39"/>
      <c r="E66" s="41" t="s">
        <v>13</v>
      </c>
      <c r="F66" s="38">
        <f>C66+D66</f>
        <v>30.5</v>
      </c>
      <c r="G66" s="43"/>
      <c r="H66" s="52"/>
      <c r="I66" s="51"/>
    </row>
    <row r="67" spans="1:9" s="1" customFormat="1" ht="75">
      <c r="A67" s="30"/>
      <c r="B67" s="31" t="s">
        <v>59</v>
      </c>
      <c r="C67" s="38">
        <v>2.73</v>
      </c>
      <c r="D67" s="43"/>
      <c r="E67" s="43"/>
      <c r="F67" s="38">
        <f>C67+D67</f>
        <v>2.73</v>
      </c>
      <c r="G67" s="43"/>
      <c r="H67" s="52"/>
      <c r="I67" s="51"/>
    </row>
    <row r="68" spans="1:9" s="1" customFormat="1" ht="102.75" customHeight="1">
      <c r="A68" s="30"/>
      <c r="B68" s="31" t="s">
        <v>60</v>
      </c>
      <c r="C68" s="38">
        <v>8.47</v>
      </c>
      <c r="D68" s="44"/>
      <c r="E68" s="44"/>
      <c r="F68" s="38">
        <f>C68+D68</f>
        <v>8.47</v>
      </c>
      <c r="G68" s="43"/>
      <c r="H68" s="52"/>
      <c r="I68" s="51"/>
    </row>
    <row r="69" spans="1:9" s="1" customFormat="1" ht="75">
      <c r="A69" s="30"/>
      <c r="B69" s="30" t="s">
        <v>43</v>
      </c>
      <c r="C69" s="38">
        <v>5.808</v>
      </c>
      <c r="D69" s="45"/>
      <c r="E69" s="45"/>
      <c r="F69" s="38">
        <f>C69+D69</f>
        <v>5.808</v>
      </c>
      <c r="G69" s="43"/>
      <c r="H69" s="52"/>
      <c r="I69" s="51"/>
    </row>
    <row r="70" spans="1:9" s="1" customFormat="1" ht="138" customHeight="1">
      <c r="A70" s="30">
        <v>41035800</v>
      </c>
      <c r="B70" s="32" t="s">
        <v>44</v>
      </c>
      <c r="C70" s="38">
        <v>467.8</v>
      </c>
      <c r="D70" s="43"/>
      <c r="E70" s="43"/>
      <c r="F70" s="38">
        <f>C70+D70</f>
        <v>467.8</v>
      </c>
      <c r="G70" s="43"/>
      <c r="H70" s="52"/>
      <c r="I70" s="51"/>
    </row>
    <row r="71" spans="1:9" s="1" customFormat="1" ht="18.75">
      <c r="A71" s="30"/>
      <c r="B71" s="34" t="s">
        <v>11</v>
      </c>
      <c r="C71" s="55">
        <f>C9+C16+C28</f>
        <v>152184.15</v>
      </c>
      <c r="D71" s="55">
        <f>D16+D28</f>
        <v>2597.705</v>
      </c>
      <c r="E71" s="55">
        <f>E16+E28</f>
        <v>252.721</v>
      </c>
      <c r="F71" s="55">
        <f>F9+F16+F28</f>
        <v>154781.85499999998</v>
      </c>
      <c r="G71" s="56"/>
      <c r="H71" s="52"/>
      <c r="I71" s="51"/>
    </row>
    <row r="72" spans="1:9" s="1" customFormat="1" ht="18">
      <c r="A72" s="57"/>
      <c r="B72" s="40"/>
      <c r="C72" s="43"/>
      <c r="D72" s="43"/>
      <c r="E72" s="43"/>
      <c r="F72" s="43"/>
      <c r="G72" s="43"/>
      <c r="H72" s="52"/>
      <c r="I72" s="51"/>
    </row>
    <row r="73" spans="1:9" s="1" customFormat="1" ht="18">
      <c r="A73" s="57"/>
      <c r="B73" s="40"/>
      <c r="C73" s="43"/>
      <c r="D73" s="43"/>
      <c r="E73" s="43"/>
      <c r="F73" s="43"/>
      <c r="G73" s="43"/>
      <c r="H73" s="52"/>
      <c r="I73" s="51"/>
    </row>
    <row r="74" spans="1:9" s="1" customFormat="1" ht="18.75">
      <c r="A74" s="58" t="s">
        <v>50</v>
      </c>
      <c r="B74" s="58"/>
      <c r="C74" s="58"/>
      <c r="D74" s="58" t="s">
        <v>51</v>
      </c>
      <c r="E74" s="58"/>
      <c r="F74" s="58"/>
      <c r="G74" s="51"/>
      <c r="H74" s="52"/>
      <c r="I74" s="51"/>
    </row>
    <row r="75" spans="1:9" ht="18.75">
      <c r="A75" s="58"/>
      <c r="B75" s="58"/>
      <c r="C75" s="58"/>
      <c r="D75" s="58"/>
      <c r="E75" s="58"/>
      <c r="F75" s="58"/>
      <c r="G75" s="53"/>
      <c r="H75" s="53"/>
      <c r="I75" s="53"/>
    </row>
    <row r="76" spans="1:9" ht="18.75">
      <c r="A76" s="58"/>
      <c r="B76" s="58"/>
      <c r="C76" s="58"/>
      <c r="D76" s="58"/>
      <c r="E76" s="58"/>
      <c r="F76" s="58"/>
      <c r="G76" s="53"/>
      <c r="H76" s="53"/>
      <c r="I76" s="53"/>
    </row>
    <row r="77" spans="1:9" ht="18">
      <c r="A77" s="57"/>
      <c r="B77" s="40"/>
      <c r="C77" s="57"/>
      <c r="D77" s="57"/>
      <c r="E77" s="57"/>
      <c r="F77" s="57"/>
      <c r="G77" s="53"/>
      <c r="H77" s="53"/>
      <c r="I77" s="53"/>
    </row>
    <row r="78" spans="1:9" ht="18">
      <c r="A78" s="57"/>
      <c r="B78" s="40"/>
      <c r="C78" s="57"/>
      <c r="D78" s="57"/>
      <c r="E78" s="57"/>
      <c r="F78" s="57"/>
      <c r="G78" s="53"/>
      <c r="H78" s="53"/>
      <c r="I78" s="53"/>
    </row>
    <row r="79" spans="1:9" ht="18">
      <c r="A79" s="57"/>
      <c r="B79" s="40"/>
      <c r="C79" s="59"/>
      <c r="D79" s="57"/>
      <c r="E79" s="57"/>
      <c r="F79" s="57"/>
      <c r="G79" s="53"/>
      <c r="H79" s="53"/>
      <c r="I79" s="53"/>
    </row>
    <row r="80" spans="1:9" ht="18">
      <c r="A80" s="57"/>
      <c r="B80" s="40"/>
      <c r="C80" s="59"/>
      <c r="D80" s="57"/>
      <c r="E80" s="57"/>
      <c r="F80" s="57"/>
      <c r="G80" s="53"/>
      <c r="H80" s="53"/>
      <c r="I80" s="53"/>
    </row>
    <row r="81" spans="1:9" ht="18">
      <c r="A81" s="57"/>
      <c r="B81" s="40"/>
      <c r="C81" s="59"/>
      <c r="D81" s="57"/>
      <c r="E81" s="57"/>
      <c r="F81" s="57"/>
      <c r="G81" s="53"/>
      <c r="H81" s="53"/>
      <c r="I81" s="53"/>
    </row>
    <row r="82" spans="1:9" ht="18">
      <c r="A82" s="57"/>
      <c r="B82" s="40"/>
      <c r="C82" s="59"/>
      <c r="D82" s="57"/>
      <c r="E82" s="57"/>
      <c r="F82" s="57"/>
      <c r="G82" s="53"/>
      <c r="H82" s="53"/>
      <c r="I82" s="53"/>
    </row>
    <row r="83" spans="1:9" ht="18">
      <c r="A83" s="57"/>
      <c r="B83" s="40"/>
      <c r="C83" s="59"/>
      <c r="D83" s="57"/>
      <c r="E83" s="57"/>
      <c r="F83" s="57"/>
      <c r="G83" s="53"/>
      <c r="H83" s="53"/>
      <c r="I83" s="53"/>
    </row>
    <row r="84" spans="1:9" ht="18">
      <c r="A84" s="57"/>
      <c r="B84" s="40"/>
      <c r="C84" s="59"/>
      <c r="D84" s="57"/>
      <c r="E84" s="57"/>
      <c r="F84" s="57"/>
      <c r="G84" s="53"/>
      <c r="H84" s="53"/>
      <c r="I84" s="53"/>
    </row>
    <row r="85" spans="1:9" ht="18">
      <c r="A85" s="57"/>
      <c r="B85" s="40"/>
      <c r="C85" s="59"/>
      <c r="D85" s="57"/>
      <c r="E85" s="57"/>
      <c r="F85" s="57"/>
      <c r="G85" s="53"/>
      <c r="H85" s="53"/>
      <c r="I85" s="53"/>
    </row>
    <row r="86" spans="1:9" ht="18">
      <c r="A86" s="57"/>
      <c r="B86" s="40"/>
      <c r="C86" s="59"/>
      <c r="D86" s="57"/>
      <c r="E86" s="57"/>
      <c r="F86" s="57"/>
      <c r="G86" s="53"/>
      <c r="H86" s="53"/>
      <c r="I86" s="53"/>
    </row>
    <row r="87" spans="1:9" ht="18">
      <c r="A87" s="57"/>
      <c r="B87" s="40"/>
      <c r="C87" s="59"/>
      <c r="D87" s="57"/>
      <c r="E87" s="57"/>
      <c r="F87" s="57"/>
      <c r="G87" s="53"/>
      <c r="H87" s="53"/>
      <c r="I87" s="53"/>
    </row>
    <row r="88" spans="1:9" ht="18">
      <c r="A88" s="57"/>
      <c r="B88" s="40"/>
      <c r="C88" s="59"/>
      <c r="D88" s="57"/>
      <c r="E88" s="57"/>
      <c r="F88" s="57"/>
      <c r="G88" s="53"/>
      <c r="H88" s="53"/>
      <c r="I88" s="53"/>
    </row>
    <row r="89" spans="1:9" ht="18">
      <c r="A89" s="57"/>
      <c r="B89" s="40"/>
      <c r="C89" s="59"/>
      <c r="D89" s="57"/>
      <c r="E89" s="57"/>
      <c r="F89" s="57"/>
      <c r="G89" s="53"/>
      <c r="H89" s="53"/>
      <c r="I89" s="53"/>
    </row>
    <row r="90" spans="1:9" ht="18">
      <c r="A90" s="57"/>
      <c r="B90" s="40"/>
      <c r="C90" s="59"/>
      <c r="D90" s="57"/>
      <c r="E90" s="57"/>
      <c r="F90" s="57"/>
      <c r="G90" s="53"/>
      <c r="H90" s="53"/>
      <c r="I90" s="53"/>
    </row>
    <row r="91" spans="1:9" ht="18">
      <c r="A91" s="57"/>
      <c r="B91" s="40"/>
      <c r="C91" s="59"/>
      <c r="D91" s="57"/>
      <c r="E91" s="57"/>
      <c r="F91" s="57"/>
      <c r="G91" s="53"/>
      <c r="H91" s="53"/>
      <c r="I91" s="53"/>
    </row>
    <row r="92" spans="1:9" ht="18">
      <c r="A92" s="57"/>
      <c r="B92" s="40"/>
      <c r="C92" s="59"/>
      <c r="D92" s="57"/>
      <c r="E92" s="57"/>
      <c r="F92" s="57"/>
      <c r="G92" s="53"/>
      <c r="H92" s="53"/>
      <c r="I92" s="53"/>
    </row>
    <row r="93" spans="1:9" ht="18">
      <c r="A93" s="57"/>
      <c r="B93" s="40"/>
      <c r="C93" s="59"/>
      <c r="D93" s="57"/>
      <c r="E93" s="57"/>
      <c r="F93" s="57"/>
      <c r="G93" s="53"/>
      <c r="H93" s="53"/>
      <c r="I93" s="53"/>
    </row>
    <row r="94" spans="1:9" ht="18">
      <c r="A94" s="57"/>
      <c r="B94" s="40"/>
      <c r="C94" s="59"/>
      <c r="D94" s="57"/>
      <c r="E94" s="57"/>
      <c r="F94" s="57"/>
      <c r="G94" s="53"/>
      <c r="H94" s="53"/>
      <c r="I94" s="53"/>
    </row>
    <row r="95" spans="1:9" ht="18">
      <c r="A95" s="57"/>
      <c r="B95" s="40"/>
      <c r="C95" s="59"/>
      <c r="D95" s="57"/>
      <c r="E95" s="57"/>
      <c r="F95" s="57"/>
      <c r="G95" s="53"/>
      <c r="H95" s="53"/>
      <c r="I95" s="53"/>
    </row>
    <row r="96" spans="1:9" ht="18">
      <c r="A96" s="57"/>
      <c r="B96" s="40"/>
      <c r="C96" s="59"/>
      <c r="D96" s="57"/>
      <c r="E96" s="57"/>
      <c r="F96" s="57"/>
      <c r="G96" s="53"/>
      <c r="H96" s="53"/>
      <c r="I96" s="53"/>
    </row>
    <row r="97" spans="1:9" ht="18">
      <c r="A97" s="57"/>
      <c r="B97" s="40"/>
      <c r="C97" s="59"/>
      <c r="D97" s="57"/>
      <c r="E97" s="57"/>
      <c r="F97" s="57"/>
      <c r="G97" s="53"/>
      <c r="H97" s="53"/>
      <c r="I97" s="53"/>
    </row>
    <row r="98" spans="1:9" ht="18">
      <c r="A98" s="57"/>
      <c r="B98" s="40"/>
      <c r="C98" s="59"/>
      <c r="D98" s="57"/>
      <c r="E98" s="57"/>
      <c r="F98" s="57"/>
      <c r="G98" s="53"/>
      <c r="H98" s="53"/>
      <c r="I98" s="53"/>
    </row>
  </sheetData>
  <sheetProtection/>
  <mergeCells count="10">
    <mergeCell ref="D6:E6"/>
    <mergeCell ref="A4:F4"/>
    <mergeCell ref="E1:F1"/>
    <mergeCell ref="E2:F2"/>
    <mergeCell ref="A6:A7"/>
    <mergeCell ref="B6:B7"/>
    <mergeCell ref="C6:C7"/>
    <mergeCell ref="F6:F7"/>
    <mergeCell ref="E5:F5"/>
    <mergeCell ref="E3:F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0" r:id="rId1"/>
  <headerFooter differentFirst="1" alignWithMargins="0">
    <oddFooter>&amp;C&amp;P</oddFooter>
  </headerFooter>
  <rowBreaks count="2" manualBreakCount="2">
    <brk id="34" max="5" man="1"/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2014-06-04T11:16:32Z</cp:lastPrinted>
  <dcterms:created xsi:type="dcterms:W3CDTF">2002-10-23T13:00:01Z</dcterms:created>
  <dcterms:modified xsi:type="dcterms:W3CDTF">2014-07-11T11:53:26Z</dcterms:modified>
  <cp:category/>
  <cp:version/>
  <cp:contentType/>
  <cp:contentStatus/>
</cp:coreProperties>
</file>