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'dod1'!$A$1:$G$59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<sst xmlns="http://schemas.openxmlformats.org/spreadsheetml/2006/main" count="64" uniqueCount="60">
  <si>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</si>
  <si>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</si>
  <si>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</si>
  <si>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</si>
  <si>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</si>
  <si>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</si>
  <si>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</si>
  <si>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</si>
  <si>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</si>
  <si>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</si>
  <si>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</si>
  <si>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</si>
  <si>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</si>
  <si>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</si>
  <si>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</si>
  <si>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</si>
  <si>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</si>
  <si>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</si>
  <si>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</si>
  <si>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</si>
  <si>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</si>
  <si>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</si>
  <si>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</si>
  <si>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</si>
  <si>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</si>
  <si>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</si>
  <si>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</si>
  <si>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</si>
  <si>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</si>
  <si>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</si>
  <si>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</si>
  <si>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</si>
  <si>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</si>
  <si>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</si>
  <si>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</si>
  <si>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</si>
  <si>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</si>
  <si>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</si>
  <si>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</si>
  <si>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</si>
  <si>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</si>
  <si>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</si>
  <si>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</si>
  <si>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</si>
  <si>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</si>
  <si>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</si>
  <si>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</si>
  <si>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</si>
  <si>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____________№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</si>
  <si>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</si>
  <si>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</si>
  <si>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</si>
  <si>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( з урахув. змін)</t>
  </si>
  <si>
    <t>Власні надходження  (рік)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</si>
  <si>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</si>
  <si>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Разом доходів (спеціальний фонд)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</si>
  <si>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</si>
  <si>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Державне мито</t>
  </si>
  <si>
    <t xml:space="preserve">      за січень-червень 2014 року</t>
  </si>
  <si>
    <t>в 6,7 р &gt;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</si>
</sst>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28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18" fillId="7" borderId="1" applyNumberFormat="0" applyAlignment="0" applyProtection="0"/>
    <xf numFmtId="0" fontId="19" fillId="14" borderId="2" applyNumberFormat="0" applyAlignment="0" applyProtection="0"/>
    <xf numFmtId="0" fontId="20" fillId="1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5" fontId="7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6" xfId="0" applyFont="1" applyBorder="1" applyAlignment="1">
      <alignment/>
    </xf>
    <xf numFmtId="175" fontId="8" fillId="0" borderId="16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1" xfId="0" applyFont="1" applyBorder="1" applyAlignment="1">
      <alignment/>
    </xf>
    <xf numFmtId="175" fontId="8" fillId="0" borderId="17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22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4" fontId="6" fillId="0" borderId="23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/>
    </xf>
    <xf numFmtId="174" fontId="5" fillId="0" borderId="22" xfId="0" applyNumberFormat="1" applyFont="1" applyBorder="1" applyAlignment="1">
      <alignment horizontal="right"/>
    </xf>
    <xf numFmtId="174" fontId="5" fillId="0" borderId="14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5" fillId="0" borderId="22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6" fillId="0" borderId="24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4" fontId="6" fillId="0" borderId="19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0" fontId="6" fillId="0" borderId="23" xfId="0" applyFont="1" applyBorder="1" applyAlignment="1">
      <alignment/>
    </xf>
    <xf numFmtId="174" fontId="5" fillId="0" borderId="20" xfId="0" applyNumberFormat="1" applyFont="1" applyBorder="1" applyAlignment="1">
      <alignment/>
    </xf>
    <xf numFmtId="0" fontId="5" fillId="0" borderId="15" xfId="0" applyFont="1" applyBorder="1" applyAlignment="1">
      <alignment vertical="top"/>
    </xf>
    <xf numFmtId="175" fontId="6" fillId="0" borderId="16" xfId="0" applyNumberFormat="1" applyFont="1" applyBorder="1" applyAlignment="1">
      <alignment/>
    </xf>
    <xf numFmtId="175" fontId="6" fillId="0" borderId="15" xfId="0" applyNumberFormat="1" applyFont="1" applyBorder="1" applyAlignment="1">
      <alignment horizontal="right"/>
    </xf>
    <xf numFmtId="175" fontId="6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 vertical="top"/>
    </xf>
    <xf numFmtId="0" fontId="5" fillId="0" borderId="26" xfId="0" applyFont="1" applyBorder="1" applyAlignment="1">
      <alignment/>
    </xf>
    <xf numFmtId="174" fontId="6" fillId="0" borderId="27" xfId="0" applyNumberFormat="1" applyFont="1" applyBorder="1" applyAlignment="1">
      <alignment/>
    </xf>
    <xf numFmtId="175" fontId="5" fillId="0" borderId="17" xfId="0" applyNumberFormat="1" applyFont="1" applyBorder="1" applyAlignment="1">
      <alignment/>
    </xf>
    <xf numFmtId="175" fontId="5" fillId="0" borderId="14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5" fontId="5" fillId="0" borderId="15" xfId="0" applyNumberFormat="1" applyFont="1" applyBorder="1" applyAlignment="1">
      <alignment vertical="top"/>
    </xf>
    <xf numFmtId="174" fontId="5" fillId="0" borderId="28" xfId="0" applyNumberFormat="1" applyFont="1" applyBorder="1" applyAlignment="1">
      <alignment/>
    </xf>
    <xf numFmtId="174" fontId="5" fillId="0" borderId="22" xfId="0" applyNumberFormat="1" applyFont="1" applyBorder="1" applyAlignment="1">
      <alignment vertical="top"/>
    </xf>
    <xf numFmtId="174" fontId="6" fillId="0" borderId="25" xfId="0" applyNumberFormat="1" applyFont="1" applyBorder="1" applyAlignment="1">
      <alignment/>
    </xf>
    <xf numFmtId="175" fontId="6" fillId="0" borderId="26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174" fontId="6" fillId="0" borderId="29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F41" sqref="F41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25</v>
      </c>
      <c r="G1" s="5"/>
    </row>
    <row r="2" spans="1:7" ht="12.75">
      <c r="A2" s="5"/>
      <c r="B2" s="5"/>
      <c r="C2" s="5"/>
      <c r="D2" s="5"/>
      <c r="E2" s="5"/>
      <c r="F2" s="5" t="s">
        <v>34</v>
      </c>
      <c r="G2" s="5"/>
    </row>
    <row r="3" spans="1:7" ht="12.75">
      <c r="A3" s="5"/>
      <c r="B3" s="5"/>
      <c r="C3" s="5"/>
      <c r="D3" s="5"/>
      <c r="E3" s="5"/>
      <c r="F3" s="5" t="s">
        <v>48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4" t="s">
        <v>27</v>
      </c>
      <c r="B5" s="104"/>
      <c r="C5" s="104"/>
      <c r="D5" s="104"/>
      <c r="E5" s="104"/>
      <c r="F5" s="104"/>
      <c r="G5" s="3"/>
    </row>
    <row r="6" spans="1:7" ht="16.5" customHeight="1">
      <c r="A6" s="103" t="s">
        <v>40</v>
      </c>
      <c r="B6" s="103"/>
      <c r="C6" s="103"/>
      <c r="D6" s="103"/>
      <c r="E6" s="103"/>
      <c r="F6" s="103"/>
      <c r="G6" s="103"/>
    </row>
    <row r="7" spans="1:7" ht="16.5" customHeight="1">
      <c r="A7" s="103" t="s">
        <v>58</v>
      </c>
      <c r="B7" s="103"/>
      <c r="C7" s="103"/>
      <c r="D7" s="103"/>
      <c r="E7" s="103"/>
      <c r="F7" s="103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26</v>
      </c>
      <c r="G8" s="5" t="s">
        <v>28</v>
      </c>
    </row>
    <row r="9" spans="1:7" ht="51.75" customHeight="1" thickBot="1">
      <c r="A9" s="7" t="s">
        <v>1</v>
      </c>
      <c r="B9" s="8" t="s">
        <v>2</v>
      </c>
      <c r="C9" s="9" t="s">
        <v>20</v>
      </c>
      <c r="D9" s="9" t="s">
        <v>21</v>
      </c>
      <c r="E9" s="10" t="s">
        <v>31</v>
      </c>
      <c r="F9" s="11" t="s">
        <v>22</v>
      </c>
      <c r="G9" s="12" t="s">
        <v>24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6921.532</v>
      </c>
      <c r="F10" s="61">
        <f>F11</f>
        <v>7245.056</v>
      </c>
      <c r="G10" s="16">
        <f>F10/E10*100</f>
        <v>104.67416751089209</v>
      </c>
    </row>
    <row r="11" spans="1:7" ht="27.75" customHeight="1">
      <c r="A11" s="17">
        <v>11000000</v>
      </c>
      <c r="B11" s="18" t="s">
        <v>51</v>
      </c>
      <c r="C11" s="19">
        <v>49945.9</v>
      </c>
      <c r="D11" s="20">
        <v>59245.9</v>
      </c>
      <c r="E11" s="62">
        <f>E12</f>
        <v>6921.532</v>
      </c>
      <c r="F11" s="63">
        <f>F12</f>
        <v>7245.056</v>
      </c>
      <c r="G11" s="83">
        <f aca="true" t="shared" si="0" ref="G11:G38">F11/E11*100</f>
        <v>104.67416751089209</v>
      </c>
    </row>
    <row r="12" spans="1:7" ht="15.75" customHeight="1">
      <c r="A12" s="17">
        <v>11010000</v>
      </c>
      <c r="B12" s="18" t="s">
        <v>41</v>
      </c>
      <c r="C12" s="22">
        <v>48508.1</v>
      </c>
      <c r="D12" s="17">
        <v>58058.1</v>
      </c>
      <c r="E12" s="64">
        <v>6921.532</v>
      </c>
      <c r="F12" s="65">
        <v>7245.056</v>
      </c>
      <c r="G12" s="23">
        <f t="shared" si="0"/>
        <v>104.67416751089209</v>
      </c>
    </row>
    <row r="13" spans="1:7" ht="12.75" customHeight="1" hidden="1">
      <c r="A13" s="17">
        <v>11020000</v>
      </c>
      <c r="B13" s="18" t="s">
        <v>4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5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6</v>
      </c>
      <c r="C15" s="19">
        <v>12996.7</v>
      </c>
      <c r="D15" s="20">
        <v>6762.2</v>
      </c>
      <c r="E15" s="26">
        <f>E16+E19+E29</f>
        <v>20.755</v>
      </c>
      <c r="F15" s="26">
        <f>F16+F19+F29</f>
        <v>23.344</v>
      </c>
      <c r="G15" s="16">
        <f t="shared" si="0"/>
        <v>112.4741026258733</v>
      </c>
    </row>
    <row r="16" spans="1:7" ht="13.5" customHeight="1">
      <c r="A16" s="17">
        <v>21000000</v>
      </c>
      <c r="B16" s="101" t="s">
        <v>49</v>
      </c>
      <c r="C16" s="19"/>
      <c r="D16" s="20"/>
      <c r="E16" s="70">
        <f>E17</f>
        <v>6.775</v>
      </c>
      <c r="F16" s="74">
        <f>F17</f>
        <v>0</v>
      </c>
      <c r="G16" s="84">
        <v>0</v>
      </c>
    </row>
    <row r="17" spans="1:7" ht="66.75" customHeight="1">
      <c r="A17" s="17">
        <v>21010000</v>
      </c>
      <c r="B17" s="102" t="s">
        <v>56</v>
      </c>
      <c r="C17" s="19"/>
      <c r="D17" s="20"/>
      <c r="E17" s="70">
        <f>E18</f>
        <v>6.775</v>
      </c>
      <c r="F17" s="74">
        <f>F18</f>
        <v>0</v>
      </c>
      <c r="G17" s="84">
        <v>0</v>
      </c>
    </row>
    <row r="18" spans="1:7" ht="39.75" customHeight="1">
      <c r="A18" s="17">
        <v>21010300</v>
      </c>
      <c r="B18" s="18" t="s">
        <v>50</v>
      </c>
      <c r="C18" s="19"/>
      <c r="D18" s="20"/>
      <c r="E18" s="70">
        <v>6.775</v>
      </c>
      <c r="F18" s="74">
        <v>0</v>
      </c>
      <c r="G18" s="84">
        <v>0</v>
      </c>
    </row>
    <row r="19" spans="1:7" ht="25.5">
      <c r="A19" s="17">
        <v>22000000</v>
      </c>
      <c r="B19" s="18" t="s">
        <v>35</v>
      </c>
      <c r="C19" s="19" t="e">
        <f>SUM(C20,#REF!)</f>
        <v>#REF!</v>
      </c>
      <c r="D19" s="16">
        <v>16.9</v>
      </c>
      <c r="E19" s="70">
        <f>E21</f>
        <v>12.93</v>
      </c>
      <c r="F19" s="74">
        <f>F21+F28</f>
        <v>16.342000000000002</v>
      </c>
      <c r="G19" s="83">
        <f t="shared" si="0"/>
        <v>126.38824439288479</v>
      </c>
    </row>
    <row r="20" spans="1:7" ht="25.5" hidden="1">
      <c r="A20" s="17">
        <v>22080000</v>
      </c>
      <c r="B20" s="18" t="s">
        <v>7</v>
      </c>
      <c r="C20" s="22"/>
      <c r="D20" s="17"/>
      <c r="E20" s="68"/>
      <c r="F20" s="69"/>
      <c r="G20" s="25" t="e">
        <f t="shared" si="0"/>
        <v>#DIV/0!</v>
      </c>
    </row>
    <row r="21" spans="1:7" ht="12.75">
      <c r="A21" s="17">
        <v>22080000</v>
      </c>
      <c r="B21" s="18" t="s">
        <v>29</v>
      </c>
      <c r="C21" s="22"/>
      <c r="D21" s="17"/>
      <c r="E21" s="64">
        <v>12.93</v>
      </c>
      <c r="F21" s="71">
        <v>16.053</v>
      </c>
      <c r="G21" s="23">
        <f t="shared" si="0"/>
        <v>124.15313225058004</v>
      </c>
    </row>
    <row r="22" spans="1:7" ht="25.5" hidden="1">
      <c r="A22" s="17">
        <v>50100800</v>
      </c>
      <c r="B22" s="18" t="s">
        <v>8</v>
      </c>
      <c r="C22" s="19"/>
      <c r="D22" s="17"/>
      <c r="E22" s="66"/>
      <c r="F22" s="67"/>
      <c r="G22" s="21" t="e">
        <f t="shared" si="0"/>
        <v>#DIV/0!</v>
      </c>
    </row>
    <row r="23" spans="1:7" ht="38.25" hidden="1">
      <c r="A23" s="17"/>
      <c r="B23" s="18" t="s">
        <v>18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 t="s">
        <v>16</v>
      </c>
      <c r="C24" s="22"/>
      <c r="D24" s="17"/>
      <c r="E24" s="64"/>
      <c r="F24" s="71"/>
      <c r="G24" s="25" t="e">
        <f t="shared" si="0"/>
        <v>#DIV/0!</v>
      </c>
    </row>
    <row r="25" spans="1:7" ht="25.5" hidden="1">
      <c r="A25" s="17"/>
      <c r="B25" s="18" t="s">
        <v>13</v>
      </c>
      <c r="C25" s="22"/>
      <c r="D25" s="17"/>
      <c r="E25" s="64"/>
      <c r="F25" s="71"/>
      <c r="G25" s="25" t="e">
        <f t="shared" si="0"/>
        <v>#DIV/0!</v>
      </c>
    </row>
    <row r="26" spans="1:7" ht="12.75" hidden="1">
      <c r="A26" s="17"/>
      <c r="B26" s="18" t="s">
        <v>14</v>
      </c>
      <c r="C26" s="22"/>
      <c r="D26" s="17"/>
      <c r="E26" s="64"/>
      <c r="F26" s="71"/>
      <c r="G26" s="25" t="e">
        <f t="shared" si="0"/>
        <v>#DIV/0!</v>
      </c>
    </row>
    <row r="27" spans="1:7" ht="12.75" hidden="1">
      <c r="A27" s="17"/>
      <c r="B27" s="18"/>
      <c r="C27" s="22"/>
      <c r="D27" s="17"/>
      <c r="E27" s="64"/>
      <c r="F27" s="71"/>
      <c r="G27" s="25" t="e">
        <f t="shared" si="0"/>
        <v>#DIV/0!</v>
      </c>
    </row>
    <row r="28" spans="1:7" ht="12.75">
      <c r="A28" s="17">
        <v>22090000</v>
      </c>
      <c r="B28" s="18" t="s">
        <v>57</v>
      </c>
      <c r="C28" s="47"/>
      <c r="D28" s="24"/>
      <c r="E28" s="64">
        <v>0</v>
      </c>
      <c r="F28" s="71">
        <v>0.289</v>
      </c>
      <c r="G28" s="21">
        <v>0</v>
      </c>
    </row>
    <row r="29" spans="1:7" ht="12.75">
      <c r="A29" s="17">
        <v>24000000</v>
      </c>
      <c r="B29" s="18" t="s">
        <v>23</v>
      </c>
      <c r="C29" s="28">
        <v>12859.3</v>
      </c>
      <c r="D29" s="29">
        <v>4709.3</v>
      </c>
      <c r="E29" s="26">
        <v>1.05</v>
      </c>
      <c r="F29" s="61">
        <v>7.002</v>
      </c>
      <c r="G29" s="84" t="s">
        <v>59</v>
      </c>
    </row>
    <row r="30" spans="1:7" ht="12.75">
      <c r="A30" s="17">
        <v>30000000</v>
      </c>
      <c r="B30" s="18" t="s">
        <v>45</v>
      </c>
      <c r="C30" s="39"/>
      <c r="D30" s="80"/>
      <c r="E30" s="81">
        <f>E31</f>
        <v>0</v>
      </c>
      <c r="F30" s="69">
        <f>F31</f>
        <v>0</v>
      </c>
      <c r="G30" s="89">
        <v>0</v>
      </c>
    </row>
    <row r="31" spans="1:7" ht="12.75">
      <c r="A31" s="13">
        <v>31000000</v>
      </c>
      <c r="B31" s="14" t="s">
        <v>46</v>
      </c>
      <c r="C31" s="39"/>
      <c r="D31" s="80"/>
      <c r="E31" s="81">
        <f>E32</f>
        <v>0</v>
      </c>
      <c r="F31" s="78">
        <f>F32</f>
        <v>0</v>
      </c>
      <c r="G31" s="21">
        <v>0</v>
      </c>
    </row>
    <row r="32" spans="1:7" ht="26.25" thickBot="1">
      <c r="A32" s="87">
        <v>31020000</v>
      </c>
      <c r="B32" s="38" t="s">
        <v>47</v>
      </c>
      <c r="C32" s="39"/>
      <c r="D32" s="80"/>
      <c r="E32" s="81">
        <v>0</v>
      </c>
      <c r="F32" s="67">
        <v>0</v>
      </c>
      <c r="G32" s="90">
        <v>0</v>
      </c>
    </row>
    <row r="33" spans="1:7" ht="13.5" thickBot="1">
      <c r="A33" s="30"/>
      <c r="B33" s="31" t="s">
        <v>33</v>
      </c>
      <c r="C33" s="32"/>
      <c r="D33" s="33"/>
      <c r="E33" s="72">
        <f>E10+E15</f>
        <v>6942.287</v>
      </c>
      <c r="F33" s="88">
        <f>F10+F15+F30</f>
        <v>7268.4</v>
      </c>
      <c r="G33" s="96">
        <f t="shared" si="0"/>
        <v>104.69748657755001</v>
      </c>
    </row>
    <row r="34" spans="1:7" ht="12.75">
      <c r="A34" s="13">
        <v>40000000</v>
      </c>
      <c r="B34" s="14" t="s">
        <v>32</v>
      </c>
      <c r="C34" s="15"/>
      <c r="D34" s="36"/>
      <c r="E34" s="70">
        <f>E35+E36</f>
        <v>69867.176</v>
      </c>
      <c r="F34" s="74">
        <f>F35+F36</f>
        <v>64551.364</v>
      </c>
      <c r="G34" s="85">
        <f t="shared" si="0"/>
        <v>92.39154592422626</v>
      </c>
    </row>
    <row r="35" spans="1:7" ht="12.75">
      <c r="A35" s="17">
        <v>41020000</v>
      </c>
      <c r="B35" s="18" t="s">
        <v>9</v>
      </c>
      <c r="C35" s="19">
        <v>137259.1</v>
      </c>
      <c r="D35" s="20">
        <v>142548.2</v>
      </c>
      <c r="E35" s="64">
        <v>35568.86</v>
      </c>
      <c r="F35" s="71">
        <v>33204.492</v>
      </c>
      <c r="G35" s="23">
        <f t="shared" si="0"/>
        <v>93.35270233569476</v>
      </c>
    </row>
    <row r="36" spans="1:7" ht="12.75">
      <c r="A36" s="17">
        <v>41030000</v>
      </c>
      <c r="B36" s="18" t="s">
        <v>30</v>
      </c>
      <c r="C36" s="28">
        <v>11700</v>
      </c>
      <c r="D36" s="29">
        <v>11700</v>
      </c>
      <c r="E36" s="64">
        <v>34298.316</v>
      </c>
      <c r="F36" s="71">
        <v>31346.872</v>
      </c>
      <c r="G36" s="23">
        <f t="shared" si="0"/>
        <v>91.39478451361869</v>
      </c>
    </row>
    <row r="37" spans="1:7" ht="13.5" thickBot="1">
      <c r="A37" s="37"/>
      <c r="B37" s="38"/>
      <c r="C37" s="39"/>
      <c r="D37" s="40"/>
      <c r="E37" s="62"/>
      <c r="F37" s="75"/>
      <c r="G37" s="21" t="s">
        <v>28</v>
      </c>
    </row>
    <row r="38" spans="1:7" ht="15.75" customHeight="1" thickBot="1">
      <c r="A38" s="41"/>
      <c r="B38" s="42" t="s">
        <v>10</v>
      </c>
      <c r="C38" s="32">
        <f>SUM(C11,C15,C35,C36)</f>
        <v>211901.7</v>
      </c>
      <c r="D38" s="34">
        <f>SUM(D11,D15,D35,D36)</f>
        <v>220256.30000000002</v>
      </c>
      <c r="E38" s="76">
        <f>E33+E34</f>
        <v>76809.463</v>
      </c>
      <c r="F38" s="76">
        <f>F33+F34</f>
        <v>71819.764</v>
      </c>
      <c r="G38" s="97">
        <f t="shared" si="0"/>
        <v>93.503796530904</v>
      </c>
    </row>
    <row r="39" spans="1:7" ht="13.5" thickBot="1">
      <c r="A39" s="43"/>
      <c r="B39" s="38"/>
      <c r="C39" s="44"/>
      <c r="D39" s="43"/>
      <c r="E39" s="77"/>
      <c r="F39" s="78"/>
      <c r="G39" s="98"/>
    </row>
    <row r="40" spans="1:7" ht="14.25" customHeight="1" thickBot="1">
      <c r="A40" s="45"/>
      <c r="B40" s="42" t="s">
        <v>52</v>
      </c>
      <c r="C40" s="32"/>
      <c r="D40" s="46"/>
      <c r="E40" s="91"/>
      <c r="F40" s="93"/>
      <c r="G40" s="25"/>
    </row>
    <row r="41" spans="1:7" ht="14.25" customHeight="1">
      <c r="A41" s="17">
        <v>20000000</v>
      </c>
      <c r="B41" s="18" t="s">
        <v>36</v>
      </c>
      <c r="C41" s="39"/>
      <c r="D41" s="43"/>
      <c r="E41" s="26">
        <f>E43+E42</f>
        <v>643</v>
      </c>
      <c r="F41" s="26">
        <f>F43+F42</f>
        <v>1034.387</v>
      </c>
      <c r="G41" s="16">
        <f>F41/E41*100</f>
        <v>160.8688958009331</v>
      </c>
    </row>
    <row r="42" spans="1:7" ht="29.25" customHeight="1">
      <c r="A42" s="17">
        <v>21110000</v>
      </c>
      <c r="B42" s="18" t="s">
        <v>54</v>
      </c>
      <c r="C42" s="39"/>
      <c r="D42" s="43"/>
      <c r="E42" s="62">
        <v>0</v>
      </c>
      <c r="F42" s="75">
        <v>0</v>
      </c>
      <c r="G42" s="83">
        <v>0</v>
      </c>
    </row>
    <row r="43" spans="1:7" ht="15.75" customHeight="1">
      <c r="A43" s="17">
        <v>25000000</v>
      </c>
      <c r="B43" s="18" t="s">
        <v>53</v>
      </c>
      <c r="C43" s="22">
        <v>4062.5</v>
      </c>
      <c r="D43" s="17">
        <v>9622.8</v>
      </c>
      <c r="E43" s="64">
        <v>643</v>
      </c>
      <c r="F43" s="71">
        <v>1034.387</v>
      </c>
      <c r="G43" s="16">
        <f>F43/E43*100</f>
        <v>160.8688958009331</v>
      </c>
    </row>
    <row r="44" spans="1:7" ht="13.5" customHeight="1">
      <c r="A44" s="17">
        <v>40000000</v>
      </c>
      <c r="B44" s="14" t="s">
        <v>32</v>
      </c>
      <c r="C44" s="22"/>
      <c r="D44" s="17"/>
      <c r="E44" s="26">
        <f>E45</f>
        <v>1012.605</v>
      </c>
      <c r="F44" s="61">
        <f>F45</f>
        <v>718.393</v>
      </c>
      <c r="G44" s="16">
        <f>F44/E44*100</f>
        <v>70.9450377985493</v>
      </c>
    </row>
    <row r="45" spans="1:7" ht="13.5" customHeight="1">
      <c r="A45" s="17">
        <v>41030000</v>
      </c>
      <c r="B45" s="18" t="s">
        <v>42</v>
      </c>
      <c r="C45" s="22"/>
      <c r="D45" s="17"/>
      <c r="E45" s="77">
        <f>E46+E47</f>
        <v>1012.605</v>
      </c>
      <c r="F45" s="78">
        <f>F46+F47</f>
        <v>718.393</v>
      </c>
      <c r="G45" s="21">
        <f>F45/E45*100</f>
        <v>70.9450377985493</v>
      </c>
    </row>
    <row r="46" spans="1:7" ht="38.25" customHeight="1">
      <c r="A46" s="82">
        <v>41034400</v>
      </c>
      <c r="B46" s="18" t="s">
        <v>44</v>
      </c>
      <c r="C46" s="22"/>
      <c r="D46" s="17"/>
      <c r="E46" s="86">
        <v>432.2</v>
      </c>
      <c r="F46" s="94">
        <v>420.609</v>
      </c>
      <c r="G46" s="92">
        <f>F46/E46*100</f>
        <v>97.31813975011569</v>
      </c>
    </row>
    <row r="47" spans="1:7" ht="13.5" customHeight="1">
      <c r="A47" s="17">
        <v>41035000</v>
      </c>
      <c r="B47" s="18" t="s">
        <v>43</v>
      </c>
      <c r="C47" s="22"/>
      <c r="D47" s="17"/>
      <c r="E47" s="66">
        <v>580.405</v>
      </c>
      <c r="F47" s="67">
        <v>297.784</v>
      </c>
      <c r="G47" s="23">
        <f>F47/E47*100</f>
        <v>51.3062430544189</v>
      </c>
    </row>
    <row r="48" spans="1:7" ht="13.5" customHeight="1" thickBot="1">
      <c r="A48" s="24"/>
      <c r="B48" s="27"/>
      <c r="C48" s="47"/>
      <c r="D48" s="24"/>
      <c r="E48" s="79"/>
      <c r="F48" s="95"/>
      <c r="G48" s="83"/>
    </row>
    <row r="49" spans="1:7" ht="13.5" thickBot="1">
      <c r="A49" s="30"/>
      <c r="B49" s="42" t="s">
        <v>55</v>
      </c>
      <c r="C49" s="48"/>
      <c r="D49" s="99"/>
      <c r="E49" s="76">
        <f>E41+E44</f>
        <v>1655.605</v>
      </c>
      <c r="F49" s="100">
        <f>F41+F44</f>
        <v>1752.78</v>
      </c>
      <c r="G49" s="35">
        <f>F49/E49*100</f>
        <v>105.86945557666229</v>
      </c>
    </row>
    <row r="50" spans="1:7" ht="26.25" hidden="1" thickBot="1">
      <c r="A50" s="13">
        <v>15011700</v>
      </c>
      <c r="B50" s="14" t="s">
        <v>15</v>
      </c>
      <c r="C50" s="49"/>
      <c r="D50" s="13"/>
      <c r="E50" s="66"/>
      <c r="F50" s="67"/>
      <c r="G50" s="21" t="e">
        <f>F50/E50*100</f>
        <v>#DIV/0!</v>
      </c>
    </row>
    <row r="51" spans="1:7" ht="24" customHeight="1" hidden="1">
      <c r="A51" s="24">
        <v>41030600</v>
      </c>
      <c r="B51" s="27" t="s">
        <v>17</v>
      </c>
      <c r="C51" s="47">
        <v>49639.2</v>
      </c>
      <c r="D51" s="24">
        <v>55929.2</v>
      </c>
      <c r="E51" s="68"/>
      <c r="F51" s="69">
        <v>37736.3</v>
      </c>
      <c r="G51" s="21" t="e">
        <f>F51/E51*100</f>
        <v>#DIV/0!</v>
      </c>
    </row>
    <row r="52" spans="1:7" ht="26.25" customHeight="1" hidden="1">
      <c r="A52" s="41"/>
      <c r="B52" s="42" t="s">
        <v>11</v>
      </c>
      <c r="C52" s="32">
        <f>SUM(C43:C51)</f>
        <v>53701.7</v>
      </c>
      <c r="D52" s="50">
        <f>SUM(D43:D51)</f>
        <v>65552</v>
      </c>
      <c r="E52" s="51"/>
      <c r="F52" s="73">
        <f>SUM(F43:F51)</f>
        <v>42678.646</v>
      </c>
      <c r="G52" s="21" t="e">
        <f>F52/E52*100</f>
        <v>#DIV/0!</v>
      </c>
    </row>
    <row r="53" spans="1:7" ht="13.5" thickBot="1">
      <c r="A53" s="30"/>
      <c r="B53" s="42" t="s">
        <v>12</v>
      </c>
      <c r="C53" s="32">
        <f>SUM(C38,C52)</f>
        <v>265603.4</v>
      </c>
      <c r="D53" s="34">
        <f>SUM(D38,D52)</f>
        <v>285808.30000000005</v>
      </c>
      <c r="E53" s="100">
        <f>E38+E49</f>
        <v>78465.068</v>
      </c>
      <c r="F53" s="100">
        <f>F38+F49</f>
        <v>73572.544</v>
      </c>
      <c r="G53" s="35">
        <f>F53/E53*100</f>
        <v>93.76471068628909</v>
      </c>
    </row>
    <row r="54" spans="1:7" ht="16.5" customHeight="1">
      <c r="A54" s="52"/>
      <c r="B54" s="53"/>
      <c r="C54" s="54"/>
      <c r="D54" s="5"/>
      <c r="E54" s="5"/>
      <c r="F54" s="5"/>
      <c r="G54" s="5"/>
    </row>
    <row r="55" spans="1:7" ht="17.25" customHeight="1">
      <c r="A55" s="55" t="s">
        <v>38</v>
      </c>
      <c r="B55" s="56"/>
      <c r="C55" s="56"/>
      <c r="D55" s="56"/>
      <c r="E55" s="56"/>
      <c r="F55" s="57" t="s">
        <v>37</v>
      </c>
      <c r="G55" s="5"/>
    </row>
    <row r="56" spans="1:7" ht="17.25" customHeight="1">
      <c r="A56" s="57" t="s">
        <v>39</v>
      </c>
      <c r="B56" s="58"/>
      <c r="C56" s="59" t="s">
        <v>19</v>
      </c>
      <c r="D56" s="5"/>
      <c r="E56" s="5"/>
      <c r="F56" s="60" t="s">
        <v>28</v>
      </c>
      <c r="G56" s="5"/>
    </row>
    <row r="57" spans="1:7" ht="14.25">
      <c r="A57" s="57" t="s">
        <v>28</v>
      </c>
      <c r="B57" s="6"/>
      <c r="C57" s="5"/>
      <c r="D57" s="5"/>
      <c r="E57" s="5"/>
      <c r="F57" s="5"/>
      <c r="G57" s="5"/>
    </row>
    <row r="58" spans="1:7" ht="12.75">
      <c r="A58" s="5"/>
      <c r="B58" s="6"/>
      <c r="C58" s="5"/>
      <c r="D58" s="5"/>
      <c r="E58" s="5"/>
      <c r="F58" s="5"/>
      <c r="G58" s="5"/>
    </row>
    <row r="59" spans="1:7" ht="12.75">
      <c r="A59" s="5"/>
      <c r="B59" s="6"/>
      <c r="C59" s="5"/>
      <c r="D59" s="5"/>
      <c r="E59" s="5"/>
      <c r="F59" s="5"/>
      <c r="G59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2014-07-28T13:23:34Z</cp:lastPrinted>
  <dcterms:created xsi:type="dcterms:W3CDTF">2000-02-21T08:38:24Z</dcterms:created>
  <dcterms:modified xsi:type="dcterms:W3CDTF">2014-08-06T12:12:41Z</dcterms:modified>
  <cp:category/>
  <cp:version/>
  <cp:contentType/>
  <cp:contentStatus/>
</cp:coreProperties>
</file>