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'Лист1'!$A$1:$G$88</definedName>
  </definedNames>
  <calcPr fullCalcOnLoad="1"/>
</workbook>
</file>

<file path=xl/sharedStrings.xml><?xml version="1.0" encoding="utf-8"?>
<sst xmlns="http://schemas.openxmlformats.org/spreadsheetml/2006/main" count="160" uniqueCount="123">
  <si>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</si>
  <si>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</si>
  <si>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</si>
  <si>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</si>
  <si>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</si>
  <si>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</si>
  <si>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</si>
  <si>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</si>
  <si>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</si>
  <si>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</si>
  <si>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</si>
  <si>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</si>
  <si>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</si>
  <si>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</si>
  <si>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</si>
  <si>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</si>
  <si>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</si>
  <si>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</si>
  <si>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</si>
  <si>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</si>
  <si>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</si>
  <si>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</si>
  <si>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</si>
  <si>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</si>
  <si>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</si>
  <si>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</si>
  <si>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</si>
  <si>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</si>
  <si>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</si>
  <si>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</si>
  <si>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</si>
  <si>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</si>
  <si>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</si>
  <si>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</si>
  <si>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</si>
  <si>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</si>
  <si>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</si>
  <si>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</si>
  <si>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</si>
  <si>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</si>
  <si>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</si>
  <si>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</si>
  <si>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</si>
  <si>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</si>
  <si>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</si>
  <si>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</si>
  <si>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</si>
  <si>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</si>
  <si>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</si>
  <si>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</si>
  <si>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</si>
  <si>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</si>
  <si>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</si>
  <si>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</si>
  <si>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</si>
  <si>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</si>
  <si>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</si>
  <si>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</si>
  <si>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</si>
  <si>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</si>
  <si>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</si>
  <si>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</si>
  <si>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</si>
  <si>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</si>
  <si>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</si>
  <si>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</si>
  <si>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</si>
  <si>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</si>
  <si>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</si>
  <si>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</si>
  <si>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</si>
  <si>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 xml:space="preserve">                        №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</si>
  <si>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</si>
  <si>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</si>
  <si>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</si>
  <si>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</si>
  <si>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</si>
  <si>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</si>
  <si>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</si>
  <si>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</si>
  <si>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виплата стипендії  імені Тараса Шевченка  переможцям Всеукраїнського учнівських олімпіад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</si>
  <si>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</si>
  <si>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</si>
  <si>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</si>
  <si>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</si>
  <si>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розвитку Баштанського району на 2011-2014 роки:</t>
  </si>
  <si>
    <t>080101</t>
  </si>
  <si>
    <t>Лікарні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</si>
  <si>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</si>
  <si>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</si>
  <si>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</si>
  <si>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</si>
  <si>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</si>
  <si>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 xml:space="preserve">Районна програма "Медичні кадри Баштанщини" на 2013-2017 роки </t>
  </si>
  <si>
    <t>Програма відпочинку та оздоровлення дітей Баштанського району на 2014-2018 роки</t>
  </si>
  <si>
    <t>- заходи по відпочинку та оздоровленню дітей в таборі «Веселка»</t>
  </si>
  <si>
    <t xml:space="preserve"> заходи по відпочинку та оздоровленню дітей в пришкільних таборах</t>
  </si>
  <si>
    <t>Уточнений перелік місцевих (регіональних) програм, які фінансуватимуться за рахунок коштів  районного бюджету Баштанського району у 2014 році</t>
  </si>
  <si>
    <t xml:space="preserve">погашення кредиторської заборгованості за 2013 рік з капітального ремонту асфальтного покриття території центральної районної лікарні </t>
  </si>
  <si>
    <t xml:space="preserve">погашення кредиторської заборгованості за 2013 рік з капітального ремонту асфальтного покриття території  закладів освіти м.Баштанка  </t>
  </si>
  <si>
    <t>організація підвозу дітей до загальноосвітніх навчальних закладів, у тому числі погашення кредиторської заборгованості за 2013 рік - 30,820 тис.грн.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</si>
  <si>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</si>
  <si>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</si>
  <si>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</si>
  <si>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 xml:space="preserve"> реалізація заходів передбачених програмою (утримання закладів позашкільної освіти), у тому числі погашення кредиторської заборгованості за 2013 рік - 12,815 тис.грн. 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</si>
  <si>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2013 рік - 4,122 тис.грн.)</t>
  </si>
  <si>
    <t>Інші видатки</t>
  </si>
  <si>
    <t>забезпечення інформування населення про актуальні питання соціально-економічного і суспільно-політичного життя району</t>
  </si>
  <si>
    <t xml:space="preserve">010116 </t>
  </si>
  <si>
    <t>Органи місцевого самоврядування</t>
  </si>
  <si>
    <t>висвітлення діяльності органів місцевого самоврядування</t>
  </si>
  <si>
    <t>091103</t>
  </si>
  <si>
    <t>Соціальні програми і заходи державних органів у справах молоді</t>
  </si>
  <si>
    <t>Районна програма "Молодь Баштанщини" на 2011-2015 роки</t>
  </si>
  <si>
    <t>організація перевезення призовників до обласного збірного пункту</t>
  </si>
  <si>
    <t>заходи направлені на захист прав дітей Баштанського району ( в т.ч. погашення кредиторської заборгованості 2013 року -         2,0 тис.грн.)</t>
  </si>
  <si>
    <t>070303</t>
  </si>
  <si>
    <t>Дитячі будинки (в т.ч. будинки сімейного типу, прийомні сімї)</t>
  </si>
  <si>
    <t>Соціальна комплексна програма підтримки сімї та дітей, забезпечення рівних прав та можливостей жінок іків у Баштанському районі на 2011-2015 роки</t>
  </si>
  <si>
    <t>кошти будинку сімейного типу Єрмолових для придбання меблів та побутової техніки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</si>
  <si>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</si>
  <si>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</si>
  <si>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Додаток  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</si>
</sst>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176" fontId="11" fillId="0" borderId="1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176" fontId="18" fillId="0" borderId="10" xfId="0" applyNumberFormat="1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right" vertical="top" wrapText="1"/>
    </xf>
    <xf numFmtId="0" fontId="14" fillId="0" borderId="0" xfId="0" applyFont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vertical="top" wrapText="1"/>
    </xf>
    <xf numFmtId="179" fontId="11" fillId="0" borderId="10" xfId="0" applyNumberFormat="1" applyFont="1" applyBorder="1" applyAlignment="1">
      <alignment horizontal="center" vertical="justify"/>
    </xf>
    <xf numFmtId="179" fontId="10" fillId="0" borderId="10" xfId="0" applyNumberFormat="1" applyFont="1" applyBorder="1" applyAlignment="1">
      <alignment horizontal="center" vertical="justify"/>
    </xf>
    <xf numFmtId="179" fontId="9" fillId="0" borderId="10" xfId="0" applyNumberFormat="1" applyFont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="50" zoomScaleNormal="50" zoomScaleSheetLayoutView="50" zoomScalePageLayoutView="25" workbookViewId="0" topLeftCell="A61">
      <selection activeCell="G86" sqref="G86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27.75" customHeight="1">
      <c r="E1" s="1" t="s">
        <v>7</v>
      </c>
      <c r="F1" s="72" t="s">
        <v>122</v>
      </c>
      <c r="G1" s="63"/>
    </row>
    <row r="2" spans="5:7" ht="18.75">
      <c r="E2" s="1" t="s">
        <v>7</v>
      </c>
      <c r="F2" s="72" t="s">
        <v>27</v>
      </c>
      <c r="G2" s="63"/>
    </row>
    <row r="3" spans="5:7" ht="18.75">
      <c r="E3" s="1" t="s">
        <v>7</v>
      </c>
      <c r="F3" s="72" t="s">
        <v>71</v>
      </c>
      <c r="G3" s="63"/>
    </row>
    <row r="4" spans="2:7" ht="58.5" customHeight="1">
      <c r="B4" s="96" t="s">
        <v>97</v>
      </c>
      <c r="C4" s="96"/>
      <c r="D4" s="96"/>
      <c r="E4" s="96"/>
      <c r="F4" s="96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97" t="s">
        <v>28</v>
      </c>
      <c r="B6" s="94" t="s">
        <v>30</v>
      </c>
      <c r="C6" s="101" t="s">
        <v>0</v>
      </c>
      <c r="D6" s="102"/>
      <c r="E6" s="101" t="s">
        <v>1</v>
      </c>
      <c r="F6" s="102"/>
      <c r="G6" s="94" t="s">
        <v>4</v>
      </c>
      <c r="I6" s="2"/>
    </row>
    <row r="7" spans="1:9" ht="90.75" customHeight="1" thickBot="1">
      <c r="A7" s="98"/>
      <c r="B7" s="95"/>
      <c r="C7" s="103"/>
      <c r="D7" s="104"/>
      <c r="E7" s="103"/>
      <c r="F7" s="104"/>
      <c r="G7" s="95"/>
      <c r="I7" s="100"/>
    </row>
    <row r="8" spans="1:9" ht="12.75">
      <c r="A8" s="97" t="s">
        <v>29</v>
      </c>
      <c r="B8" s="94" t="s">
        <v>31</v>
      </c>
      <c r="C8" s="94" t="s">
        <v>2</v>
      </c>
      <c r="D8" s="94" t="s">
        <v>3</v>
      </c>
      <c r="E8" s="94" t="s">
        <v>2</v>
      </c>
      <c r="F8" s="94" t="s">
        <v>3</v>
      </c>
      <c r="G8" s="94" t="s">
        <v>5</v>
      </c>
      <c r="I8" s="100"/>
    </row>
    <row r="9" spans="1:9" ht="126" customHeight="1" thickBot="1">
      <c r="A9" s="98"/>
      <c r="B9" s="95"/>
      <c r="C9" s="95"/>
      <c r="D9" s="95"/>
      <c r="E9" s="95"/>
      <c r="F9" s="95"/>
      <c r="G9" s="95"/>
      <c r="I9" s="100"/>
    </row>
    <row r="10" spans="1:7" ht="21.75" customHeight="1">
      <c r="A10" s="66" t="s">
        <v>70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51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66</v>
      </c>
      <c r="D12" s="16">
        <f>D13</f>
        <v>169.104</v>
      </c>
      <c r="E12" s="22"/>
      <c r="F12" s="17"/>
      <c r="G12" s="13">
        <f aca="true" t="shared" si="0" ref="G12:G22">D12+F12</f>
        <v>169.104</v>
      </c>
    </row>
    <row r="13" spans="1:7" ht="71.25" customHeight="1">
      <c r="A13" s="68" t="s">
        <v>10</v>
      </c>
      <c r="B13" s="24" t="s">
        <v>11</v>
      </c>
      <c r="C13" s="25" t="s">
        <v>67</v>
      </c>
      <c r="D13" s="20">
        <f>162+7.104</f>
        <v>169.104</v>
      </c>
      <c r="E13" s="25"/>
      <c r="F13" s="17"/>
      <c r="G13" s="21">
        <f t="shared" si="0"/>
        <v>169.104</v>
      </c>
    </row>
    <row r="14" spans="1:7" ht="45.75" customHeight="1">
      <c r="A14" s="68"/>
      <c r="B14" s="27"/>
      <c r="C14" s="28" t="s">
        <v>93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59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82</v>
      </c>
      <c r="D16" s="77">
        <f>D17</f>
        <v>34.949</v>
      </c>
      <c r="E16" s="32"/>
      <c r="F16" s="32"/>
      <c r="G16" s="23">
        <f t="shared" si="0"/>
        <v>34.949</v>
      </c>
    </row>
    <row r="17" spans="1:7" ht="133.5" customHeight="1">
      <c r="A17" s="68" t="s">
        <v>83</v>
      </c>
      <c r="B17" s="26" t="s">
        <v>84</v>
      </c>
      <c r="C17" s="74" t="s">
        <v>105</v>
      </c>
      <c r="D17" s="31">
        <f>4.122+30.827</f>
        <v>34.949</v>
      </c>
      <c r="E17" s="32"/>
      <c r="F17" s="32"/>
      <c r="G17" s="20">
        <f t="shared" si="0"/>
        <v>34.949</v>
      </c>
    </row>
    <row r="18" spans="1:7" ht="97.5" customHeight="1">
      <c r="A18" s="68"/>
      <c r="B18" s="26"/>
      <c r="C18" s="75"/>
      <c r="D18" s="31"/>
      <c r="E18" s="75" t="s">
        <v>85</v>
      </c>
      <c r="F18" s="76">
        <f>F19</f>
        <v>48.855</v>
      </c>
      <c r="G18" s="23">
        <f t="shared" si="0"/>
        <v>48.855</v>
      </c>
    </row>
    <row r="19" spans="1:7" ht="160.5" customHeight="1">
      <c r="A19" s="68" t="s">
        <v>86</v>
      </c>
      <c r="B19" s="26" t="s">
        <v>87</v>
      </c>
      <c r="C19" s="74"/>
      <c r="D19" s="31"/>
      <c r="E19" s="82" t="s">
        <v>98</v>
      </c>
      <c r="F19" s="32">
        <v>48.855</v>
      </c>
      <c r="G19" s="20">
        <f t="shared" si="0"/>
        <v>48.855</v>
      </c>
    </row>
    <row r="20" spans="1:7" ht="54" customHeight="1" hidden="1">
      <c r="A20" s="68"/>
      <c r="B20" s="30"/>
      <c r="C20" s="28"/>
      <c r="D20" s="77"/>
      <c r="E20" s="82"/>
      <c r="F20" s="32"/>
      <c r="G20" s="20">
        <f t="shared" si="0"/>
        <v>0</v>
      </c>
    </row>
    <row r="21" spans="1:7" ht="75" customHeight="1" hidden="1">
      <c r="A21" s="68"/>
      <c r="B21" s="83"/>
      <c r="C21" s="19"/>
      <c r="D21" s="31"/>
      <c r="E21" s="82"/>
      <c r="F21" s="32"/>
      <c r="G21" s="20">
        <f t="shared" si="0"/>
        <v>0</v>
      </c>
    </row>
    <row r="22" spans="1:7" ht="75" customHeight="1">
      <c r="A22" s="68"/>
      <c r="B22" s="84"/>
      <c r="C22" s="28" t="s">
        <v>103</v>
      </c>
      <c r="D22" s="31">
        <f>D23</f>
        <v>9.2</v>
      </c>
      <c r="E22" s="82"/>
      <c r="F22" s="32"/>
      <c r="G22" s="20">
        <f t="shared" si="0"/>
        <v>9.2</v>
      </c>
    </row>
    <row r="23" spans="1:7" ht="103.5" customHeight="1">
      <c r="A23" s="68" t="s">
        <v>101</v>
      </c>
      <c r="B23" s="83" t="s">
        <v>102</v>
      </c>
      <c r="C23" s="19" t="s">
        <v>115</v>
      </c>
      <c r="D23" s="31">
        <f>1.1+7.5+0.4+0.2</f>
        <v>9.2</v>
      </c>
      <c r="E23" s="82"/>
      <c r="F23" s="32"/>
      <c r="G23" s="31">
        <f>D23+F23</f>
        <v>9.2</v>
      </c>
    </row>
    <row r="24" spans="1:7" ht="123" customHeight="1">
      <c r="A24" s="68"/>
      <c r="B24" s="30"/>
      <c r="C24" s="60" t="s">
        <v>64</v>
      </c>
      <c r="D24" s="31">
        <f>D25</f>
        <v>20</v>
      </c>
      <c r="E24" s="82"/>
      <c r="F24" s="32"/>
      <c r="G24" s="31">
        <f>D24+F24</f>
        <v>20</v>
      </c>
    </row>
    <row r="25" spans="1:7" ht="78" customHeight="1">
      <c r="A25" s="68" t="s">
        <v>10</v>
      </c>
      <c r="B25" s="83" t="s">
        <v>106</v>
      </c>
      <c r="C25" s="19" t="s">
        <v>107</v>
      </c>
      <c r="D25" s="31">
        <v>20</v>
      </c>
      <c r="E25" s="82"/>
      <c r="F25" s="32"/>
      <c r="G25" s="31">
        <f>D25+F25</f>
        <v>20</v>
      </c>
    </row>
    <row r="26" spans="1:7" ht="23.25">
      <c r="A26" s="68"/>
      <c r="B26" s="33" t="s">
        <v>4</v>
      </c>
      <c r="C26" s="34"/>
      <c r="D26" s="13">
        <f>D12+D14+D16+D20+D22+D24</f>
        <v>291.233</v>
      </c>
      <c r="E26" s="13"/>
      <c r="F26" s="13">
        <f>F12+F14+F16+F18</f>
        <v>48.855</v>
      </c>
      <c r="G26" s="13">
        <f>D26+F26</f>
        <v>340.088</v>
      </c>
    </row>
    <row r="27" spans="1:7" ht="48.75" customHeight="1">
      <c r="A27" s="69" t="s">
        <v>53</v>
      </c>
      <c r="B27" s="35" t="s">
        <v>73</v>
      </c>
      <c r="C27" s="12"/>
      <c r="D27" s="13" t="s">
        <v>7</v>
      </c>
      <c r="E27" s="17"/>
      <c r="F27" s="17"/>
      <c r="G27" s="13"/>
    </row>
    <row r="28" spans="1:7" ht="71.25" customHeight="1">
      <c r="A28" s="70"/>
      <c r="B28" s="36"/>
      <c r="C28" s="15" t="s">
        <v>76</v>
      </c>
      <c r="D28" s="16">
        <f>D29+D30+D31+D32</f>
        <v>1523.79</v>
      </c>
      <c r="E28" s="17"/>
      <c r="F28" s="17"/>
      <c r="G28" s="13">
        <f>D28+F28</f>
        <v>1523.79</v>
      </c>
    </row>
    <row r="29" spans="1:7" ht="97.5" customHeight="1">
      <c r="A29" s="70" t="s">
        <v>16</v>
      </c>
      <c r="B29" s="36" t="s">
        <v>77</v>
      </c>
      <c r="C29" s="19" t="s">
        <v>80</v>
      </c>
      <c r="D29" s="21">
        <v>9.6</v>
      </c>
      <c r="E29" s="17"/>
      <c r="F29" s="17"/>
      <c r="G29" s="21">
        <f>D29+F29</f>
        <v>9.6</v>
      </c>
    </row>
    <row r="30" spans="1:7" ht="97.5" customHeight="1">
      <c r="A30" s="70"/>
      <c r="B30" s="36"/>
      <c r="C30" s="73" t="s">
        <v>78</v>
      </c>
      <c r="D30" s="21">
        <v>78.7</v>
      </c>
      <c r="E30" s="17"/>
      <c r="F30" s="17"/>
      <c r="G30" s="21">
        <v>78.7</v>
      </c>
    </row>
    <row r="31" spans="1:7" ht="114" customHeight="1">
      <c r="A31" s="70" t="s">
        <v>12</v>
      </c>
      <c r="B31" s="36" t="s">
        <v>13</v>
      </c>
      <c r="C31" s="25" t="s">
        <v>104</v>
      </c>
      <c r="D31" s="37">
        <f>1413.49+22</f>
        <v>1435.49</v>
      </c>
      <c r="E31" s="17"/>
      <c r="F31" s="17"/>
      <c r="G31" s="21">
        <f>D31+F31</f>
        <v>1435.49</v>
      </c>
    </row>
    <row r="32" spans="1:7" ht="19.5" customHeight="1">
      <c r="A32" s="70"/>
      <c r="B32" s="36"/>
      <c r="C32" s="25"/>
      <c r="D32" s="37"/>
      <c r="E32" s="17"/>
      <c r="F32" s="17"/>
      <c r="G32" s="21"/>
    </row>
    <row r="33" spans="1:7" ht="50.25" customHeight="1">
      <c r="A33" s="68"/>
      <c r="B33" s="38"/>
      <c r="C33" s="15" t="s">
        <v>37</v>
      </c>
      <c r="D33" s="16">
        <f>D34</f>
        <v>1033.1970000000001</v>
      </c>
      <c r="E33" s="15"/>
      <c r="F33" s="32"/>
      <c r="G33" s="13">
        <f aca="true" t="shared" si="1" ref="G33:G48">D33+F33</f>
        <v>1033.1970000000001</v>
      </c>
    </row>
    <row r="34" spans="1:7" ht="92.25" customHeight="1">
      <c r="A34" s="68" t="s">
        <v>14</v>
      </c>
      <c r="B34" s="38" t="s">
        <v>15</v>
      </c>
      <c r="C34" s="25" t="s">
        <v>100</v>
      </c>
      <c r="D34" s="20">
        <f>760.26+30.82+5+31+16.1+26+5+34.9+124.117</f>
        <v>1033.1970000000001</v>
      </c>
      <c r="E34" s="39"/>
      <c r="F34" s="40"/>
      <c r="G34" s="21">
        <f t="shared" si="1"/>
        <v>1033.1970000000001</v>
      </c>
    </row>
    <row r="35" spans="1:7" ht="66.75" customHeight="1">
      <c r="A35" s="68"/>
      <c r="B35" s="38"/>
      <c r="C35" s="80" t="s">
        <v>94</v>
      </c>
      <c r="D35" s="23">
        <f>D37+D36</f>
        <v>437.9</v>
      </c>
      <c r="E35" s="39"/>
      <c r="F35" s="40"/>
      <c r="G35" s="13">
        <f t="shared" si="1"/>
        <v>437.9</v>
      </c>
    </row>
    <row r="36" spans="1:7" ht="96.75" customHeight="1">
      <c r="A36" s="68" t="s">
        <v>16</v>
      </c>
      <c r="B36" s="36" t="s">
        <v>77</v>
      </c>
      <c r="C36" s="48" t="s">
        <v>96</v>
      </c>
      <c r="D36" s="20">
        <f>23+63.5+10+4+5+8+4</f>
        <v>117.5</v>
      </c>
      <c r="E36" s="39"/>
      <c r="F36" s="40"/>
      <c r="G36" s="21">
        <f t="shared" si="1"/>
        <v>117.5</v>
      </c>
    </row>
    <row r="37" spans="1:7" ht="44.25" customHeight="1">
      <c r="A37" s="68" t="s">
        <v>12</v>
      </c>
      <c r="B37" s="81" t="s">
        <v>13</v>
      </c>
      <c r="C37" s="25" t="s">
        <v>95</v>
      </c>
      <c r="D37" s="20">
        <f>302.4+21-4+1</f>
        <v>320.4</v>
      </c>
      <c r="E37" s="39"/>
      <c r="F37" s="40"/>
      <c r="G37" s="21">
        <f t="shared" si="1"/>
        <v>320.4</v>
      </c>
    </row>
    <row r="38" spans="1:7" ht="68.25" customHeight="1">
      <c r="A38" s="68"/>
      <c r="B38" s="14"/>
      <c r="C38" s="15" t="s">
        <v>81</v>
      </c>
      <c r="D38" s="16">
        <f>D39+D40+D41</f>
        <v>127.57300000000001</v>
      </c>
      <c r="E38" s="17"/>
      <c r="F38" s="17"/>
      <c r="G38" s="13">
        <f t="shared" si="1"/>
        <v>127.57300000000001</v>
      </c>
    </row>
    <row r="39" spans="1:7" ht="53.25" customHeight="1">
      <c r="A39" s="68" t="s">
        <v>38</v>
      </c>
      <c r="B39" s="18" t="s">
        <v>39</v>
      </c>
      <c r="C39" s="19" t="s">
        <v>79</v>
      </c>
      <c r="D39" s="20">
        <f>11</f>
        <v>11</v>
      </c>
      <c r="E39" s="17"/>
      <c r="F39" s="17"/>
      <c r="G39" s="21">
        <f t="shared" si="1"/>
        <v>11</v>
      </c>
    </row>
    <row r="40" spans="1:7" ht="120.75" customHeight="1">
      <c r="A40" s="68" t="s">
        <v>62</v>
      </c>
      <c r="B40" s="18" t="s">
        <v>63</v>
      </c>
      <c r="C40" s="19" t="s">
        <v>68</v>
      </c>
      <c r="D40" s="20">
        <f>45-30.827</f>
        <v>14.172999999999998</v>
      </c>
      <c r="E40" s="17"/>
      <c r="F40" s="17"/>
      <c r="G40" s="21">
        <f t="shared" si="1"/>
        <v>14.172999999999998</v>
      </c>
    </row>
    <row r="41" spans="1:7" ht="68.25" customHeight="1">
      <c r="A41" s="68" t="s">
        <v>34</v>
      </c>
      <c r="B41" s="27" t="s">
        <v>40</v>
      </c>
      <c r="C41" s="19" t="s">
        <v>69</v>
      </c>
      <c r="D41" s="20">
        <f>108.5-6.1</f>
        <v>102.4</v>
      </c>
      <c r="E41" s="17"/>
      <c r="F41" s="17"/>
      <c r="G41" s="21">
        <f t="shared" si="1"/>
        <v>102.4</v>
      </c>
    </row>
    <row r="42" spans="1:7" ht="92.25" customHeight="1">
      <c r="A42" s="68"/>
      <c r="B42" s="27"/>
      <c r="C42" s="19"/>
      <c r="D42" s="20"/>
      <c r="E42" s="75" t="s">
        <v>85</v>
      </c>
      <c r="F42" s="76">
        <f>F43</f>
        <v>3.866</v>
      </c>
      <c r="G42" s="13">
        <f t="shared" si="1"/>
        <v>3.866</v>
      </c>
    </row>
    <row r="43" spans="1:7" ht="150.75" customHeight="1">
      <c r="A43" s="70" t="s">
        <v>16</v>
      </c>
      <c r="B43" s="36" t="s">
        <v>77</v>
      </c>
      <c r="C43" s="19"/>
      <c r="D43" s="20"/>
      <c r="E43" s="82" t="s">
        <v>99</v>
      </c>
      <c r="F43" s="32">
        <v>3.866</v>
      </c>
      <c r="G43" s="21">
        <f t="shared" si="1"/>
        <v>3.866</v>
      </c>
    </row>
    <row r="44" spans="1:7" ht="47.25" customHeight="1">
      <c r="A44" s="68"/>
      <c r="B44" s="30"/>
      <c r="C44" s="88" t="s">
        <v>113</v>
      </c>
      <c r="D44" s="77">
        <v>6</v>
      </c>
      <c r="E44" s="89"/>
      <c r="F44" s="76"/>
      <c r="G44" s="13">
        <f t="shared" si="1"/>
        <v>6</v>
      </c>
    </row>
    <row r="45" spans="1:7" ht="51" customHeight="1">
      <c r="A45" s="86" t="s">
        <v>111</v>
      </c>
      <c r="B45" s="87" t="s">
        <v>112</v>
      </c>
      <c r="C45" s="19" t="s">
        <v>114</v>
      </c>
      <c r="D45" s="31">
        <v>6</v>
      </c>
      <c r="E45" s="82"/>
      <c r="F45" s="32"/>
      <c r="G45" s="21">
        <f t="shared" si="1"/>
        <v>6</v>
      </c>
    </row>
    <row r="46" spans="1:7" ht="69.75" customHeight="1" hidden="1">
      <c r="A46" s="86"/>
      <c r="B46" s="93"/>
      <c r="C46" s="75"/>
      <c r="D46" s="31"/>
      <c r="E46" s="82"/>
      <c r="F46" s="32"/>
      <c r="G46" s="21"/>
    </row>
    <row r="47" spans="1:7" ht="3.75" customHeight="1">
      <c r="A47" s="70"/>
      <c r="B47" s="36"/>
      <c r="C47" s="19"/>
      <c r="D47" s="31"/>
      <c r="E47" s="82"/>
      <c r="F47" s="32"/>
      <c r="G47" s="21"/>
    </row>
    <row r="48" spans="1:7" ht="28.5" customHeight="1">
      <c r="A48" s="68"/>
      <c r="B48" s="41" t="s">
        <v>4</v>
      </c>
      <c r="C48" s="12"/>
      <c r="D48" s="13">
        <f>D28+D33+D38+D35+D44</f>
        <v>3128.46</v>
      </c>
      <c r="E48" s="42"/>
      <c r="F48" s="43">
        <f>F42</f>
        <v>3.866</v>
      </c>
      <c r="G48" s="13">
        <f t="shared" si="1"/>
        <v>3132.326</v>
      </c>
    </row>
    <row r="49" spans="1:7" ht="54.75" customHeight="1">
      <c r="A49" s="69" t="s">
        <v>52</v>
      </c>
      <c r="B49" s="44" t="s">
        <v>72</v>
      </c>
      <c r="C49" s="12"/>
      <c r="D49" s="13"/>
      <c r="E49" s="45"/>
      <c r="F49" s="46"/>
      <c r="G49" s="21"/>
    </row>
    <row r="50" spans="1:7" ht="70.5" customHeight="1">
      <c r="A50" s="68"/>
      <c r="B50" s="11"/>
      <c r="C50" s="15" t="s">
        <v>50</v>
      </c>
      <c r="D50" s="16">
        <f>D51+D52+D58+D59+D60+D61</f>
        <v>251.8</v>
      </c>
      <c r="E50" s="17"/>
      <c r="F50" s="17"/>
      <c r="G50" s="13">
        <f aca="true" t="shared" si="2" ref="G50:G57">D50+F50</f>
        <v>251.8</v>
      </c>
    </row>
    <row r="51" spans="1:7" ht="139.5">
      <c r="A51" s="68" t="s">
        <v>41</v>
      </c>
      <c r="B51" s="47" t="s">
        <v>42</v>
      </c>
      <c r="C51" s="48" t="s">
        <v>33</v>
      </c>
      <c r="D51" s="20">
        <f>100-5</f>
        <v>95</v>
      </c>
      <c r="E51" s="17"/>
      <c r="F51" s="17"/>
      <c r="G51" s="21">
        <f t="shared" si="2"/>
        <v>95</v>
      </c>
    </row>
    <row r="52" spans="1:7" ht="161.25" customHeight="1">
      <c r="A52" s="68" t="s">
        <v>32</v>
      </c>
      <c r="B52" s="47" t="s">
        <v>45</v>
      </c>
      <c r="C52" s="49" t="s">
        <v>46</v>
      </c>
      <c r="D52" s="21">
        <f>47-7.35</f>
        <v>39.65</v>
      </c>
      <c r="E52" s="17"/>
      <c r="F52" s="17"/>
      <c r="G52" s="21">
        <f t="shared" si="2"/>
        <v>39.65</v>
      </c>
    </row>
    <row r="53" spans="1:7" ht="50.25" customHeight="1">
      <c r="A53" s="68" t="s">
        <v>18</v>
      </c>
      <c r="B53" s="19" t="s">
        <v>17</v>
      </c>
      <c r="C53" s="50" t="s">
        <v>47</v>
      </c>
      <c r="D53" s="21">
        <v>22</v>
      </c>
      <c r="E53" s="17"/>
      <c r="F53" s="17"/>
      <c r="G53" s="21">
        <f t="shared" si="2"/>
        <v>22</v>
      </c>
    </row>
    <row r="54" spans="1:7" ht="52.5" customHeight="1">
      <c r="A54" s="68" t="s">
        <v>7</v>
      </c>
      <c r="B54" s="19" t="s">
        <v>7</v>
      </c>
      <c r="C54" s="48" t="s">
        <v>48</v>
      </c>
      <c r="D54" s="21">
        <v>1.2</v>
      </c>
      <c r="E54" s="17"/>
      <c r="F54" s="17"/>
      <c r="G54" s="21">
        <f t="shared" si="2"/>
        <v>1.2</v>
      </c>
    </row>
    <row r="55" spans="1:7" ht="81.75" customHeight="1">
      <c r="A55" s="68"/>
      <c r="B55" s="19"/>
      <c r="C55" s="48" t="s">
        <v>49</v>
      </c>
      <c r="D55" s="21">
        <f>11-7.02</f>
        <v>3.9800000000000004</v>
      </c>
      <c r="E55" s="17"/>
      <c r="F55" s="17"/>
      <c r="G55" s="21">
        <f t="shared" si="2"/>
        <v>3.9800000000000004</v>
      </c>
    </row>
    <row r="56" spans="1:7" ht="129" customHeight="1">
      <c r="A56" s="68"/>
      <c r="B56" s="19"/>
      <c r="C56" s="48" t="s">
        <v>75</v>
      </c>
      <c r="D56" s="21">
        <f>10-1.53</f>
        <v>8.47</v>
      </c>
      <c r="E56" s="17"/>
      <c r="F56" s="17"/>
      <c r="G56" s="21">
        <f t="shared" si="2"/>
        <v>8.47</v>
      </c>
    </row>
    <row r="57" spans="1:7" ht="175.5" customHeight="1">
      <c r="A57" s="68"/>
      <c r="B57" s="19"/>
      <c r="C57" s="48" t="s">
        <v>121</v>
      </c>
      <c r="D57" s="21">
        <v>10</v>
      </c>
      <c r="E57" s="17"/>
      <c r="F57" s="17"/>
      <c r="G57" s="21">
        <f t="shared" si="2"/>
        <v>10</v>
      </c>
    </row>
    <row r="58" spans="1:7" ht="26.25" customHeight="1">
      <c r="A58" s="68"/>
      <c r="B58" s="19" t="s">
        <v>4</v>
      </c>
      <c r="C58" s="48"/>
      <c r="D58" s="21">
        <f>D53+D54+D55+D56+D57</f>
        <v>45.65</v>
      </c>
      <c r="E58" s="17"/>
      <c r="F58" s="17"/>
      <c r="G58" s="21">
        <f>G53+G54+G55+G56</f>
        <v>35.65</v>
      </c>
    </row>
    <row r="59" spans="1:7" ht="57.75" customHeight="1">
      <c r="A59" s="68" t="s">
        <v>21</v>
      </c>
      <c r="B59" s="51" t="s">
        <v>44</v>
      </c>
      <c r="C59" s="51" t="s">
        <v>56</v>
      </c>
      <c r="D59" s="20">
        <v>40</v>
      </c>
      <c r="E59" s="17"/>
      <c r="F59" s="17"/>
      <c r="G59" s="21">
        <f>D59+F59</f>
        <v>40</v>
      </c>
    </row>
    <row r="60" spans="1:7" ht="150" customHeight="1">
      <c r="A60" s="68" t="s">
        <v>19</v>
      </c>
      <c r="B60" s="51" t="s">
        <v>20</v>
      </c>
      <c r="C60" s="51" t="s">
        <v>60</v>
      </c>
      <c r="D60" s="21">
        <f>18.6+10.9</f>
        <v>29.5</v>
      </c>
      <c r="E60" s="17"/>
      <c r="F60" s="17"/>
      <c r="G60" s="21">
        <f>D60+F60</f>
        <v>29.5</v>
      </c>
    </row>
    <row r="61" spans="1:7" ht="78.75" customHeight="1">
      <c r="A61" s="68"/>
      <c r="B61" s="11"/>
      <c r="C61" s="52" t="s">
        <v>61</v>
      </c>
      <c r="D61" s="21">
        <v>2</v>
      </c>
      <c r="E61" s="17"/>
      <c r="F61" s="17"/>
      <c r="G61" s="21">
        <f>D61+F61</f>
        <v>2</v>
      </c>
    </row>
    <row r="62" spans="1:7" ht="1.5" customHeight="1" hidden="1">
      <c r="A62" s="68"/>
      <c r="B62" s="47"/>
      <c r="C62" s="53"/>
      <c r="D62" s="13"/>
      <c r="E62" s="17"/>
      <c r="F62" s="17"/>
      <c r="G62" s="21">
        <f>D62+F62</f>
        <v>0</v>
      </c>
    </row>
    <row r="63" spans="1:7" ht="33.75" customHeight="1">
      <c r="A63" s="68"/>
      <c r="B63" s="47" t="s">
        <v>4</v>
      </c>
      <c r="C63" s="53"/>
      <c r="D63" s="13">
        <f>D60+D61</f>
        <v>31.5</v>
      </c>
      <c r="E63" s="17"/>
      <c r="F63" s="17"/>
      <c r="G63" s="13">
        <f>G60+G61</f>
        <v>31.5</v>
      </c>
    </row>
    <row r="64" spans="1:7" ht="56.25" customHeight="1">
      <c r="A64" s="71"/>
      <c r="B64" s="54"/>
      <c r="C64" s="15" t="s">
        <v>65</v>
      </c>
      <c r="D64" s="16">
        <f>D65+D66+D68+D69+D67</f>
        <v>202.3</v>
      </c>
      <c r="E64" s="17"/>
      <c r="F64" s="17"/>
      <c r="G64" s="13">
        <f>D64+F64</f>
        <v>202.3</v>
      </c>
    </row>
    <row r="65" spans="1:7" ht="148.5" customHeight="1">
      <c r="A65" s="68" t="s">
        <v>41</v>
      </c>
      <c r="B65" s="47" t="s">
        <v>42</v>
      </c>
      <c r="C65" s="48" t="s">
        <v>33</v>
      </c>
      <c r="D65" s="21">
        <f>100+15</f>
        <v>115</v>
      </c>
      <c r="E65" s="17"/>
      <c r="F65" s="17"/>
      <c r="G65" s="21">
        <f>D65+F65</f>
        <v>115</v>
      </c>
    </row>
    <row r="66" spans="1:7" ht="154.5" customHeight="1">
      <c r="A66" s="68" t="s">
        <v>32</v>
      </c>
      <c r="B66" s="47" t="s">
        <v>45</v>
      </c>
      <c r="C66" s="49" t="s">
        <v>55</v>
      </c>
      <c r="D66" s="21">
        <f>25-5</f>
        <v>20</v>
      </c>
      <c r="E66" s="17"/>
      <c r="F66" s="17"/>
      <c r="G66" s="21">
        <f>D66+F66</f>
        <v>20</v>
      </c>
    </row>
    <row r="67" spans="1:7" ht="79.5" customHeight="1">
      <c r="A67" s="68"/>
      <c r="B67" s="47"/>
      <c r="C67" s="49" t="s">
        <v>74</v>
      </c>
      <c r="D67" s="21">
        <v>40.3</v>
      </c>
      <c r="E67" s="17"/>
      <c r="F67" s="17"/>
      <c r="G67" s="21">
        <f>D67</f>
        <v>40.3</v>
      </c>
    </row>
    <row r="68" spans="1:7" ht="61.5" customHeight="1">
      <c r="A68" s="68" t="s">
        <v>18</v>
      </c>
      <c r="B68" s="19" t="s">
        <v>17</v>
      </c>
      <c r="C68" s="50" t="s">
        <v>47</v>
      </c>
      <c r="D68" s="21">
        <f>15</f>
        <v>15</v>
      </c>
      <c r="E68" s="17"/>
      <c r="F68" s="17"/>
      <c r="G68" s="21">
        <f>D68+F68</f>
        <v>15</v>
      </c>
    </row>
    <row r="69" spans="1:7" ht="51" customHeight="1">
      <c r="A69" s="68" t="s">
        <v>21</v>
      </c>
      <c r="B69" s="51" t="s">
        <v>44</v>
      </c>
      <c r="C69" s="51" t="s">
        <v>120</v>
      </c>
      <c r="D69" s="21">
        <v>12</v>
      </c>
      <c r="E69" s="17"/>
      <c r="F69" s="17"/>
      <c r="G69" s="21">
        <f>D69+F69</f>
        <v>12</v>
      </c>
    </row>
    <row r="70" spans="1:7" ht="23.25" hidden="1">
      <c r="A70" s="68"/>
      <c r="B70" s="33"/>
      <c r="C70" s="15"/>
      <c r="D70" s="13"/>
      <c r="E70" s="17"/>
      <c r="F70" s="17"/>
      <c r="G70" s="13"/>
    </row>
    <row r="71" spans="1:7" ht="197.25" customHeight="1" hidden="1">
      <c r="A71" s="68"/>
      <c r="B71" s="26"/>
      <c r="C71" s="25"/>
      <c r="D71" s="20"/>
      <c r="E71" s="17"/>
      <c r="F71" s="17"/>
      <c r="G71" s="21"/>
    </row>
    <row r="72" spans="1:7" ht="102.75" customHeight="1">
      <c r="A72" s="68"/>
      <c r="B72" s="26"/>
      <c r="C72" s="28" t="s">
        <v>118</v>
      </c>
      <c r="D72" s="23">
        <f>D73</f>
        <v>14.9</v>
      </c>
      <c r="E72" s="17"/>
      <c r="F72" s="17"/>
      <c r="G72" s="13">
        <f>G73</f>
        <v>14.9</v>
      </c>
    </row>
    <row r="73" spans="1:7" ht="63.75" customHeight="1">
      <c r="A73" s="68" t="s">
        <v>116</v>
      </c>
      <c r="B73" s="26" t="s">
        <v>117</v>
      </c>
      <c r="C73" s="19" t="s">
        <v>119</v>
      </c>
      <c r="D73" s="20">
        <v>14.9</v>
      </c>
      <c r="E73" s="17"/>
      <c r="F73" s="17"/>
      <c r="G73" s="21">
        <v>14.9</v>
      </c>
    </row>
    <row r="74" spans="1:7" ht="23.25">
      <c r="A74" s="68"/>
      <c r="B74" s="33" t="s">
        <v>9</v>
      </c>
      <c r="C74" s="12"/>
      <c r="D74" s="13">
        <f>D72+D64+D50</f>
        <v>469</v>
      </c>
      <c r="E74" s="17"/>
      <c r="F74" s="17"/>
      <c r="G74" s="13">
        <f>D74+F74</f>
        <v>469</v>
      </c>
    </row>
    <row r="75" spans="1:7" ht="23.25">
      <c r="A75" s="71"/>
      <c r="B75" s="55"/>
      <c r="C75" s="56"/>
      <c r="D75" s="57"/>
      <c r="E75" s="58"/>
      <c r="F75" s="58"/>
      <c r="G75" s="57"/>
    </row>
    <row r="76" spans="1:7" ht="32.25" customHeight="1">
      <c r="A76" s="69" t="s">
        <v>54</v>
      </c>
      <c r="B76" s="44" t="s">
        <v>22</v>
      </c>
      <c r="C76" s="12"/>
      <c r="D76" s="13"/>
      <c r="E76" s="17"/>
      <c r="F76" s="17"/>
      <c r="G76" s="13"/>
    </row>
    <row r="77" spans="1:7" ht="119.25" customHeight="1">
      <c r="A77" s="68"/>
      <c r="B77" s="59"/>
      <c r="C77" s="60" t="s">
        <v>64</v>
      </c>
      <c r="D77" s="13">
        <f>D78+D79+D80</f>
        <v>44.82261</v>
      </c>
      <c r="E77" s="17"/>
      <c r="F77" s="17"/>
      <c r="G77" s="13">
        <f>D77+F77</f>
        <v>44.82261</v>
      </c>
    </row>
    <row r="78" spans="1:7" ht="50.25" customHeight="1">
      <c r="A78" s="68" t="s">
        <v>23</v>
      </c>
      <c r="B78" s="59" t="s">
        <v>24</v>
      </c>
      <c r="C78" s="51" t="s">
        <v>35</v>
      </c>
      <c r="D78" s="90">
        <f>54.625-30.80239</f>
        <v>23.82261</v>
      </c>
      <c r="E78" s="17"/>
      <c r="F78" s="17"/>
      <c r="G78" s="91">
        <f>D78+F78</f>
        <v>23.82261</v>
      </c>
    </row>
    <row r="79" spans="1:7" ht="47.25" customHeight="1">
      <c r="A79" s="68" t="s">
        <v>25</v>
      </c>
      <c r="B79" s="61" t="s">
        <v>43</v>
      </c>
      <c r="C79" s="51" t="s">
        <v>36</v>
      </c>
      <c r="D79" s="20">
        <f>40-32+1</f>
        <v>9</v>
      </c>
      <c r="E79" s="17"/>
      <c r="F79" s="17"/>
      <c r="G79" s="21">
        <f>D79+F79</f>
        <v>9</v>
      </c>
    </row>
    <row r="80" spans="1:7" ht="47.25" customHeight="1">
      <c r="A80" s="68" t="s">
        <v>108</v>
      </c>
      <c r="B80" s="61" t="s">
        <v>109</v>
      </c>
      <c r="C80" s="51" t="s">
        <v>110</v>
      </c>
      <c r="D80" s="20">
        <v>12</v>
      </c>
      <c r="E80" s="17"/>
      <c r="F80" s="17"/>
      <c r="G80" s="21">
        <f>D80+F80</f>
        <v>12</v>
      </c>
    </row>
    <row r="81" spans="1:7" ht="31.5" customHeight="1">
      <c r="A81" s="68"/>
      <c r="B81" s="44" t="s">
        <v>9</v>
      </c>
      <c r="C81" s="51"/>
      <c r="D81" s="13">
        <f>D77</f>
        <v>44.82261</v>
      </c>
      <c r="E81" s="13"/>
      <c r="F81" s="13"/>
      <c r="G81" s="13">
        <f>D81+F81</f>
        <v>44.82261</v>
      </c>
    </row>
    <row r="82" spans="1:7" ht="54" customHeight="1">
      <c r="A82" s="78" t="s">
        <v>88</v>
      </c>
      <c r="B82" s="44" t="s">
        <v>89</v>
      </c>
      <c r="C82" s="51"/>
      <c r="D82" s="13"/>
      <c r="E82" s="13"/>
      <c r="F82" s="13"/>
      <c r="G82" s="13"/>
    </row>
    <row r="83" spans="1:7" ht="75" customHeight="1">
      <c r="A83" s="68"/>
      <c r="B83" s="44"/>
      <c r="C83" s="60" t="s">
        <v>85</v>
      </c>
      <c r="D83" s="13">
        <f>D84</f>
        <v>9</v>
      </c>
      <c r="E83" s="13"/>
      <c r="F83" s="13"/>
      <c r="G83" s="13">
        <f>D83+F83</f>
        <v>9</v>
      </c>
    </row>
    <row r="84" spans="1:7" ht="154.5" customHeight="1">
      <c r="A84" s="78" t="s">
        <v>90</v>
      </c>
      <c r="B84" s="51" t="s">
        <v>91</v>
      </c>
      <c r="C84" s="79" t="s">
        <v>92</v>
      </c>
      <c r="D84" s="21">
        <v>9</v>
      </c>
      <c r="E84" s="13"/>
      <c r="F84" s="13"/>
      <c r="G84" s="21">
        <f>D84+F84</f>
        <v>9</v>
      </c>
    </row>
    <row r="85" spans="1:7" ht="31.5" customHeight="1">
      <c r="A85" s="68"/>
      <c r="B85" s="44" t="s">
        <v>9</v>
      </c>
      <c r="C85" s="51"/>
      <c r="D85" s="13">
        <f>D83</f>
        <v>9</v>
      </c>
      <c r="E85" s="13"/>
      <c r="F85" s="13"/>
      <c r="G85" s="13">
        <f>D85+F85</f>
        <v>9</v>
      </c>
    </row>
    <row r="86" spans="1:7" ht="39" customHeight="1">
      <c r="A86" s="68"/>
      <c r="B86" s="62" t="s">
        <v>26</v>
      </c>
      <c r="C86" s="12"/>
      <c r="D86" s="92">
        <f>D81+D48+D26+D74+D85</f>
        <v>3942.5156100000004</v>
      </c>
      <c r="E86" s="85"/>
      <c r="F86" s="23">
        <f>F81+F48+F26</f>
        <v>52.721</v>
      </c>
      <c r="G86" s="92">
        <f>D86+F86</f>
        <v>3995.2366100000004</v>
      </c>
    </row>
    <row r="87" spans="1:7" ht="23.25">
      <c r="A87" s="99" t="s">
        <v>57</v>
      </c>
      <c r="B87" s="99"/>
      <c r="C87" s="99"/>
      <c r="D87" s="64"/>
      <c r="E87" s="65"/>
      <c r="F87" s="65"/>
      <c r="G87" s="3"/>
    </row>
    <row r="88" spans="1:7" ht="23.25">
      <c r="A88" s="99"/>
      <c r="B88" s="99"/>
      <c r="C88" s="99"/>
      <c r="D88" s="64"/>
      <c r="E88" s="65"/>
      <c r="F88" s="65" t="s">
        <v>58</v>
      </c>
      <c r="G88" s="3"/>
    </row>
    <row r="89" spans="1:7" ht="14.25">
      <c r="A89" s="7" t="s">
        <v>7</v>
      </c>
      <c r="B89" s="7"/>
      <c r="C89" s="6"/>
      <c r="D89" s="5"/>
      <c r="E89" s="6"/>
      <c r="F89" s="6"/>
      <c r="G89" s="6"/>
    </row>
    <row r="90" ht="12.75">
      <c r="D90" s="4"/>
    </row>
    <row r="91" ht="12.75">
      <c r="D91" s="4"/>
    </row>
  </sheetData>
  <sheetProtection/>
  <mergeCells count="15">
    <mergeCell ref="A6:A7"/>
    <mergeCell ref="A8:A9"/>
    <mergeCell ref="A87:C88"/>
    <mergeCell ref="I7:I9"/>
    <mergeCell ref="B6:B7"/>
    <mergeCell ref="B8:B9"/>
    <mergeCell ref="G6:G7"/>
    <mergeCell ref="G8:G9"/>
    <mergeCell ref="C6:D7"/>
    <mergeCell ref="E6:F7"/>
    <mergeCell ref="E8:E9"/>
    <mergeCell ref="F8:F9"/>
    <mergeCell ref="B4:F4"/>
    <mergeCell ref="C8:C9"/>
    <mergeCell ref="D8:D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3" r:id="rId1"/>
  <headerFooter alignWithMargins="0">
    <oddFooter>&amp;CСтраница &amp;P</oddFooter>
  </headerFooter>
  <rowBreaks count="3" manualBreakCount="3">
    <brk id="31" max="6" man="1"/>
    <brk id="56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2014-09-25T15:16:55Z</cp:lastPrinted>
  <dcterms:created xsi:type="dcterms:W3CDTF">2009-12-17T12:30:57Z</dcterms:created>
  <dcterms:modified xsi:type="dcterms:W3CDTF">2014-09-25T15:16:56Z</dcterms:modified>
  <cp:category/>
  <cp:version/>
  <cp:contentType/>
  <cp:contentStatus/>
</cp:coreProperties>
</file>