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20" windowHeight="8385" activeTab="0"/>
  </bookViews>
  <sheets>
    <sheet name="2015-2017" sheetId="1" r:id="rId1"/>
    <sheet name="Лист1" sheetId="2" r:id="rId2"/>
  </sheets>
  <externalReferences>
    <externalReference r:id="rId5"/>
  </externalReferences>
  <definedNames>
    <definedName name="_xlnm.Print_Titles" localSheetId="0">'2015-2017'!$A:$D,'2015-2017'!$8:$11</definedName>
    <definedName name="_xlnm.Print_Area" localSheetId="0">'2015-2017'!$A$1:$S$154</definedName>
  </definedNames>
  <calcPr fullCalcOnLoad="1"/>
</workbook>
</file>

<file path=xl/sharedStrings.xml><?xml version="1.0" encoding="utf-8"?>
<sst xmlns="http://schemas.openxmlformats.org/spreadsheetml/2006/main" count="239" uniqueCount="125">
  <si>
    <t>тис.грн</t>
  </si>
  <si>
    <t>місцевий бюджет</t>
  </si>
  <si>
    <t>обласний бюджет</t>
  </si>
  <si>
    <t>інші джерела</t>
  </si>
  <si>
    <t>Всього</t>
  </si>
  <si>
    <t>3. Розвиток та реконструкція централізованих систем водоопостачання та водовідведення</t>
  </si>
  <si>
    <t>Реконструкція очисних споруд Баштанського міського водопроводу</t>
  </si>
  <si>
    <t>с.Привільне</t>
  </si>
  <si>
    <t>с.Виноградівка</t>
  </si>
  <si>
    <t>с. Леніне</t>
  </si>
  <si>
    <t>с.Ново-Олександрівка</t>
  </si>
  <si>
    <t>с. Старогорожене</t>
  </si>
  <si>
    <t>с.Мар"ївка</t>
  </si>
  <si>
    <t>с.Мар"янівка</t>
  </si>
  <si>
    <t>с.Тарасівка</t>
  </si>
  <si>
    <t>Водовідведення с.Плющівка- будівництво</t>
  </si>
  <si>
    <t>с.Добре</t>
  </si>
  <si>
    <t>Водопостачанняс.Єрмолівка</t>
  </si>
  <si>
    <r>
      <t>Реконструкція очисних споруд с. Мар</t>
    </r>
    <r>
      <rPr>
        <sz val="22"/>
        <rFont val="Calibri"/>
        <family val="2"/>
      </rPr>
      <t>'ївка</t>
    </r>
  </si>
  <si>
    <t xml:space="preserve">Реконструкція вопровідної насосної станції першого та другого підйому  </t>
  </si>
  <si>
    <t>м.Баштанка</t>
  </si>
  <si>
    <t>с.Новоєгорівка</t>
  </si>
  <si>
    <t>Водопровідна мережа с.Добра Криниця-реконструкція</t>
  </si>
  <si>
    <t>с.Костичі</t>
  </si>
  <si>
    <t>с. Лоцкине</t>
  </si>
  <si>
    <t>Водопровідна мережа с.Лоцкине-реконструкція</t>
  </si>
  <si>
    <t>Водовідведення с.Виноградівка- будівництво</t>
  </si>
  <si>
    <t>с.Київське</t>
  </si>
  <si>
    <t>с.Новоіванівка</t>
  </si>
  <si>
    <t>с.Піски</t>
  </si>
  <si>
    <t>с.Новобирзулівка</t>
  </si>
  <si>
    <t>Реконструкція Будинків культури  та музеїв</t>
  </si>
  <si>
    <t>с.Христофорівка-музей</t>
  </si>
  <si>
    <t>с.Привільне-музей</t>
  </si>
  <si>
    <t>с.Явкине</t>
  </si>
  <si>
    <t>Водопровідна мережа с.Христофорівка-реконструкція</t>
  </si>
  <si>
    <t>Водопровідна мережа с.Привільне-реконструкція</t>
  </si>
  <si>
    <t>Водопровідна мережа с.Піски-будівництво</t>
  </si>
  <si>
    <t>Добренська ЗОШ I-III- капітальний ремонт спортзалу</t>
  </si>
  <si>
    <r>
      <t>Мар</t>
    </r>
    <r>
      <rPr>
        <sz val="22"/>
        <rFont val="Calibri"/>
        <family val="2"/>
      </rPr>
      <t>'</t>
    </r>
    <r>
      <rPr>
        <sz val="22"/>
        <rFont val="Arial"/>
        <family val="2"/>
      </rPr>
      <t>ївська ЗОШ I-III- капітальний ремонт спортзалу</t>
    </r>
  </si>
  <si>
    <t>Єрмолівська  ЗОШ I-III  - капітальний ремонт спортзалу</t>
  </si>
  <si>
    <t>Старогороженська ЗОШI-III-заміна віконних заповнень</t>
  </si>
  <si>
    <t>Ленінська ЗОШ I-III - заміна віконних заповнень</t>
  </si>
  <si>
    <t>Новопавлівська ЗОШ I-III - заміна віконних заповнень</t>
  </si>
  <si>
    <t>Кашперо-Миколаївська ЗОШ I-III- заміна віконних заповнень</t>
  </si>
  <si>
    <t>Христофорівська ЗОШI-III - капітальний ремонт актового залу, фойє</t>
  </si>
  <si>
    <t>Н-Олександрівська ЗОШ I-III- капітальний ремонт спортзалу</t>
  </si>
  <si>
    <t>Привільненська  ЗОШ I-III - заміна віконних заповнень</t>
  </si>
  <si>
    <t>амбулаторія с.Костичі - капітальний ремонт</t>
  </si>
  <si>
    <t>амбулаторія с.Христофорівка-капітальний ремонт</t>
  </si>
  <si>
    <t>амбулаторія с.Виноградівка - капітальний ремонт</t>
  </si>
  <si>
    <t>амбулаторія с.Н-Єгорівка - капітальний ремонт</t>
  </si>
  <si>
    <t>амбулаторія с.Явкіно - капітальний ремонт</t>
  </si>
  <si>
    <t>амбулаторія с.К-Миколаївка - капітальний ремонт</t>
  </si>
  <si>
    <t>ФАП с.Андріївка - капітальний ремонт</t>
  </si>
  <si>
    <t>ФАП с.Добра Криниця - капітальний ремонт</t>
  </si>
  <si>
    <t>ФАП с.Костянтинівка -придбання приміщення</t>
  </si>
  <si>
    <t>ФАП с.Шевченко - капітальний ремонт</t>
  </si>
  <si>
    <t>ФАП с.Н-Павлівка - капітальний ремонт</t>
  </si>
  <si>
    <t>ФАП с.Н-Сергіївка - капітальний ремонт</t>
  </si>
  <si>
    <t>ФАП с.Тарасівка - капітальний ремонт</t>
  </si>
  <si>
    <t>ФАП с.Плющівка - капітальний ремонт</t>
  </si>
  <si>
    <t>ФАП с. Н-Георгіївка - капітальний ремонт</t>
  </si>
  <si>
    <t>ФАП с. Єрмолівка - капітальний ремонт</t>
  </si>
  <si>
    <t>ФАП с. Н-Українка - капітальний ремонт</t>
  </si>
  <si>
    <t>ФАП с. Н-Горожанське - капітальний ремонт</t>
  </si>
  <si>
    <t>ФАП с. Н-Бирзулівка - капітальний ремонт</t>
  </si>
  <si>
    <r>
      <t>ФАП с. Мар</t>
    </r>
    <r>
      <rPr>
        <sz val="22"/>
        <rFont val="Calibri"/>
        <family val="2"/>
      </rPr>
      <t>'</t>
    </r>
    <r>
      <rPr>
        <sz val="22"/>
        <rFont val="Arial"/>
        <family val="2"/>
      </rPr>
      <t>ївка - капітальний ремонт</t>
    </r>
  </si>
  <si>
    <t>ФАП с.Нове Життя -придбання приміщення</t>
  </si>
  <si>
    <t>ФАП с. Н-Олександрівка - капітальний ремонт</t>
  </si>
  <si>
    <t>ФАП с. 40 років Перемоги - капітальний ремонт</t>
  </si>
  <si>
    <t>ФАП с. Н-Іванівка - капітальний ремонт</t>
  </si>
  <si>
    <t>ФАП с. Піски - капітальний ремонт</t>
  </si>
  <si>
    <t>ФАП с. Леніне - капітальний ремонт</t>
  </si>
  <si>
    <t>ФАП с. Червоний Став - капітальний ремонт</t>
  </si>
  <si>
    <t>ФАП с. Добре - капітальний ремонт</t>
  </si>
  <si>
    <t>рік початку</t>
  </si>
  <si>
    <t>і закінчення</t>
  </si>
  <si>
    <t>Кошторисна вартість,тис.грн.</t>
  </si>
  <si>
    <t>проекту</t>
  </si>
  <si>
    <t>Залишкова</t>
  </si>
  <si>
    <t>ЦРЛ- реконструкція 2-х корпусів</t>
  </si>
  <si>
    <t>Капітальний ремонт дороги Баштанка - Привільне</t>
  </si>
  <si>
    <t xml:space="preserve">Разом </t>
  </si>
  <si>
    <t>Держ. бюджет</t>
  </si>
  <si>
    <t>Додаток</t>
  </si>
  <si>
    <t>до рішення районної ради</t>
  </si>
  <si>
    <t xml:space="preserve">                                                Обсяги фінансування</t>
  </si>
  <si>
    <t>с.Новоіванівка- капітальний ремонт</t>
  </si>
  <si>
    <t xml:space="preserve">  </t>
  </si>
  <si>
    <t>2015рік</t>
  </si>
  <si>
    <t>2016рік</t>
  </si>
  <si>
    <t>2015-2017</t>
  </si>
  <si>
    <t>2017рік</t>
  </si>
  <si>
    <t>Виноградівська ЗОШ І-Ііст.термосонація будівлі заміна вікон</t>
  </si>
  <si>
    <t>Добренська ЗОШ І-ІІІст.термосонація будівлі заміна вікон</t>
  </si>
  <si>
    <t>Н-Єгорівська ЗОШ І-ІІІст.</t>
  </si>
  <si>
    <t>Баштанська ЗОШ І-ІІІст.№2 термосонація будівлі заміна вікон</t>
  </si>
  <si>
    <t>Баштанська ЗОШ І-ІІІст.№1 термосонація будівлі заміна вікон</t>
  </si>
  <si>
    <t>Доброкриничанська ЗОШ  I -III ст.ремонт спортивного залу</t>
  </si>
  <si>
    <t>Баштанська ЗОШ I -III ст.№1-капітальний майстерні</t>
  </si>
  <si>
    <t>Баштанська гімназія-капітальний ремонт спортивного залу,каналізація</t>
  </si>
  <si>
    <t>Костичівська ЗОШI-III-капітальний ремонт спортзалу,будівлі</t>
  </si>
  <si>
    <t>Баштанська ЗОШ I -III ст.№2-капітальний ремонт каналізації,водогін</t>
  </si>
  <si>
    <t>Пісківська ЗОШ I -III ст. заміна віконних заповнень</t>
  </si>
  <si>
    <t>Баштанський районний будинок культури -капітальний ремонт</t>
  </si>
  <si>
    <t>Баштанський районний будинок культури -поточний  ремонт</t>
  </si>
  <si>
    <t>Баштанський районний будинок культури -заміна віконних заповнень</t>
  </si>
  <si>
    <t>об'єкта,</t>
  </si>
  <si>
    <t>покрівля лікарняної амбулаторії  с.Лоцкине- реконструкція</t>
  </si>
  <si>
    <t xml:space="preserve"> лікарняна амбулаторія с.Привільне -реконструкція системи опалення</t>
  </si>
  <si>
    <t xml:space="preserve"> лікарняна амбулаторія с.Інгулка -реконструкція системи опалення</t>
  </si>
  <si>
    <t>5.Дороги -всього</t>
  </si>
  <si>
    <t>6.Реконструкція дошкільних навчальних закладів:</t>
  </si>
  <si>
    <t>7.Інвестиції на виконання програми підтримки розвитку</t>
  </si>
  <si>
    <t>8. Інвестиції на виконання програми розвитку земельних</t>
  </si>
  <si>
    <t xml:space="preserve">9. Культура </t>
  </si>
  <si>
    <t>10. Придбання спец. обладнання та техніки для надзвичайних ситуацій</t>
  </si>
  <si>
    <t xml:space="preserve">11. Контейнеризація та утилізація хімікатів </t>
  </si>
  <si>
    <t xml:space="preserve">                                                                                                                                           Баштанського району на 2015-2017 роки </t>
  </si>
  <si>
    <t xml:space="preserve">                                                                                                Інвестиційні проекти, спрямовані на реалізацію Програми економічного і соціального розвитку                    </t>
  </si>
  <si>
    <t xml:space="preserve"> </t>
  </si>
  <si>
    <t>Начальник відділу економічного розвитку і торгівлі райдержадміінстрації</t>
  </si>
  <si>
    <t>А.О.Стародуб</t>
  </si>
  <si>
    <t>15.12.2014 № 1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</si>
</sst>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8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8"/>
      <name val="Arial"/>
      <family val="0"/>
    </font>
    <font>
      <b/>
      <i/>
      <sz val="22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4"/>
      <name val="Arial"/>
      <family val="0"/>
    </font>
    <font>
      <b/>
      <sz val="20"/>
      <name val="Arial"/>
      <family val="2"/>
    </font>
    <font>
      <sz val="22"/>
      <name val="Calibri"/>
      <family val="2"/>
    </font>
    <font>
      <sz val="2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5" fillId="0" borderId="15" xfId="0" applyFont="1" applyBorder="1" applyAlignment="1">
      <alignment/>
    </xf>
    <xf numFmtId="0" fontId="4" fillId="0" borderId="16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7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wrapText="1"/>
    </xf>
    <xf numFmtId="0" fontId="6" fillId="0" borderId="15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20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187" fontId="5" fillId="0" borderId="18" xfId="6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18" xfId="0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6" fillId="0" borderId="18" xfId="0" applyFont="1" applyFill="1" applyBorder="1" applyAlignment="1">
      <alignment wrapText="1"/>
    </xf>
    <xf numFmtId="0" fontId="0" fillId="0" borderId="18" xfId="0" applyFont="1" applyFill="1" applyBorder="1" applyAlignment="1">
      <alignment horizontal="left"/>
    </xf>
    <xf numFmtId="0" fontId="10" fillId="0" borderId="18" xfId="0" applyFont="1" applyFill="1" applyBorder="1" applyAlignment="1">
      <alignment/>
    </xf>
    <xf numFmtId="0" fontId="6" fillId="0" borderId="17" xfId="0" applyFont="1" applyFill="1" applyBorder="1" applyAlignment="1">
      <alignment horizontal="left" vertical="center" wrapText="1"/>
    </xf>
    <xf numFmtId="0" fontId="5" fillId="0" borderId="21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22" xfId="0" applyFont="1" applyBorder="1" applyAlignment="1">
      <alignment/>
    </xf>
    <xf numFmtId="0" fontId="5" fillId="0" borderId="2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5" fillId="0" borderId="23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Fill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_1\SYS%20(C)\Documents%20and%20Settings\User\&#1052;&#1086;&#1080;%20&#1076;&#1086;&#1082;&#1091;&#1084;&#1077;&#1085;&#1090;&#1099;\&#1089;&#1086;&#1094;&#1110;&#1072;&#1083;&#1100;&#1085;&#1086;&#1077;&#1082;&#1086;&#1085;&#1086;&#1084;%20&#1088;&#1086;&#1079;&#1074;&#1080;&#1090;&#1086;&#1082;\&#1086;&#1089;&#1085;.&#1087;&#1086;&#1082;&#1072;&#1079;&#1085;%202008\&#1110;&#1085;&#1074;&#1077;&#1089;&#1090;&#1080;&#1094;&#1110;&#111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2">
        <row r="8">
          <cell r="A8">
            <v>2</v>
          </cell>
          <cell r="B8">
            <v>3</v>
          </cell>
          <cell r="C8">
            <v>4</v>
          </cell>
          <cell r="D8">
            <v>5</v>
          </cell>
          <cell r="E8">
            <v>12</v>
          </cell>
          <cell r="F8">
            <v>13</v>
          </cell>
        </row>
        <row r="9">
          <cell r="A9" t="str">
            <v>1.Охорона здоров"я -всього</v>
          </cell>
        </row>
        <row r="17">
          <cell r="A17" t="str">
            <v>2.Освіта і наука -всього</v>
          </cell>
        </row>
        <row r="38">
          <cell r="A38" t="str">
            <v>Водопровідна мережа с.Явкино - рекострукція</v>
          </cell>
        </row>
        <row r="39">
          <cell r="A39" t="str">
            <v>Водопровідна мережа с.Київське- капітальний ремонт</v>
          </cell>
        </row>
        <row r="67">
          <cell r="A67" t="str">
            <v>Капітальний ремонт доріг загального користування</v>
          </cell>
        </row>
        <row r="68">
          <cell r="A68" t="str">
            <v>Капітальний ремонт доріг комунальної власності</v>
          </cell>
        </row>
        <row r="72">
          <cell r="A72" t="str">
            <v>зрошувального землеробства- всього</v>
          </cell>
        </row>
        <row r="73">
          <cell r="A73" t="str">
            <v>Реконструкція зрошувальних систем та поліпшення </v>
          </cell>
        </row>
        <row r="74">
          <cell r="A74" t="str">
            <v>екологічного стану зрошувальних земель за рахунок</v>
          </cell>
        </row>
        <row r="75">
          <cell r="A75" t="str">
            <v>обласного бюджету</v>
          </cell>
          <cell r="C75">
            <v>67700</v>
          </cell>
          <cell r="D75">
            <v>67700</v>
          </cell>
        </row>
        <row r="76">
          <cell r="A76" t="str">
            <v>Придбання дощувальних машин та відновлення </v>
          </cell>
        </row>
        <row r="77">
          <cell r="A77" t="str">
            <v>магістральних трубопроводів</v>
          </cell>
          <cell r="C77">
            <v>21000</v>
          </cell>
        </row>
        <row r="78">
          <cell r="A78" t="str">
            <v>Проведення гіпсування (обласний бюджет)</v>
          </cell>
        </row>
        <row r="79">
          <cell r="A79" t="str">
            <v>Ремонтно-експлуатаційні витрати</v>
          </cell>
          <cell r="C79">
            <v>13700</v>
          </cell>
          <cell r="H79">
            <v>50</v>
          </cell>
        </row>
        <row r="81">
          <cell r="A81" t="str">
            <v>відносин(інвентариз.земель,розмежування та інше)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4"/>
  <sheetViews>
    <sheetView showZeros="0" tabSelected="1" view="pageBreakPreview" zoomScale="39" zoomScaleSheetLayoutView="39" workbookViewId="0" topLeftCell="A1">
      <selection activeCell="L3" sqref="L3"/>
    </sheetView>
  </sheetViews>
  <sheetFormatPr defaultColWidth="9.140625" defaultRowHeight="12.75"/>
  <cols>
    <col min="1" max="1" width="138.421875" style="0" customWidth="1"/>
    <col min="2" max="2" width="24.140625" style="0" customWidth="1"/>
    <col min="3" max="3" width="22.7109375" style="0" customWidth="1"/>
    <col min="4" max="4" width="34.28125" style="0" customWidth="1"/>
    <col min="5" max="5" width="18.00390625" style="0" customWidth="1"/>
    <col min="6" max="6" width="19.421875" style="0" customWidth="1"/>
    <col min="7" max="7" width="20.421875" style="0" customWidth="1"/>
    <col min="8" max="9" width="18.57421875" style="0" customWidth="1"/>
    <col min="10" max="10" width="17.421875" style="0" customWidth="1"/>
    <col min="11" max="11" width="19.140625" style="0" customWidth="1"/>
    <col min="12" max="12" width="20.00390625" style="0" customWidth="1"/>
    <col min="13" max="13" width="18.57421875" style="0" customWidth="1"/>
    <col min="14" max="14" width="16.8515625" style="0" customWidth="1"/>
    <col min="15" max="15" width="17.140625" style="0" customWidth="1"/>
    <col min="16" max="16" width="19.140625" style="0" customWidth="1"/>
    <col min="17" max="17" width="20.00390625" style="0" customWidth="1"/>
    <col min="18" max="18" width="18.57421875" style="0" customWidth="1"/>
    <col min="19" max="19" width="17.140625" style="0" customWidth="1"/>
    <col min="20" max="22" width="18.57421875" style="0" customWidth="1"/>
    <col min="23" max="23" width="16.00390625" style="0" customWidth="1"/>
    <col min="24" max="24" width="28.7109375" style="0" customWidth="1"/>
    <col min="25" max="25" width="15.421875" style="0" customWidth="1"/>
  </cols>
  <sheetData>
    <row r="1" spans="1:24" ht="27">
      <c r="A1">
        <f>'[1]Лист3'!A1</f>
        <v>0</v>
      </c>
      <c r="B1">
        <f>'[1]Лист3'!B1</f>
        <v>0</v>
      </c>
      <c r="C1">
        <f>'[1]Лист3'!C1</f>
        <v>0</v>
      </c>
      <c r="D1">
        <f>'[1]Лист3'!D1</f>
        <v>0</v>
      </c>
      <c r="E1">
        <f>'[1]Лист3'!E1</f>
        <v>0</v>
      </c>
      <c r="F1">
        <f>'[1]Лист3'!F1</f>
        <v>0</v>
      </c>
      <c r="G1">
        <f>'[1]Лист3'!G1</f>
        <v>0</v>
      </c>
      <c r="H1">
        <f>'[1]Лист3'!H1</f>
        <v>0</v>
      </c>
      <c r="I1" s="11"/>
      <c r="M1" s="18" t="s">
        <v>85</v>
      </c>
      <c r="X1" s="1"/>
    </row>
    <row r="2" spans="2:24" ht="33.75" customHeight="1">
      <c r="B2">
        <f>'[1]Лист3'!B2</f>
        <v>0</v>
      </c>
      <c r="C2">
        <f>'[1]Лист3'!C2</f>
        <v>0</v>
      </c>
      <c r="D2">
        <f>'[1]Лист3'!D2</f>
        <v>0</v>
      </c>
      <c r="E2">
        <f>'[1]Лист3'!E2</f>
        <v>0</v>
      </c>
      <c r="F2">
        <f>'[1]Лист3'!F2</f>
        <v>0</v>
      </c>
      <c r="G2">
        <f>'[1]Лист3'!G2</f>
        <v>0</v>
      </c>
      <c r="H2" s="17"/>
      <c r="L2" s="9" t="s">
        <v>86</v>
      </c>
      <c r="M2" s="9"/>
      <c r="X2">
        <f>'[1]Лист3'!I2</f>
        <v>0</v>
      </c>
    </row>
    <row r="3" spans="1:14" ht="33.75" customHeight="1">
      <c r="A3" s="42"/>
      <c r="B3" s="42"/>
      <c r="C3" s="42"/>
      <c r="D3" s="42"/>
      <c r="E3" s="42"/>
      <c r="F3" s="42"/>
      <c r="G3" s="42"/>
      <c r="H3" s="43"/>
      <c r="I3" s="42"/>
      <c r="J3" s="42"/>
      <c r="K3" s="42"/>
      <c r="L3" s="44" t="s">
        <v>124</v>
      </c>
      <c r="M3" s="44"/>
      <c r="N3" s="42"/>
    </row>
    <row r="4" spans="1:24" s="1" customFormat="1" ht="30" customHeight="1">
      <c r="A4" s="45" t="s">
        <v>120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19"/>
      <c r="P4" s="19"/>
      <c r="Q4" s="19"/>
      <c r="R4" s="19"/>
      <c r="S4" s="19"/>
      <c r="T4" s="19"/>
      <c r="U4" s="19"/>
      <c r="V4" s="19"/>
      <c r="W4" s="19"/>
      <c r="X4" s="19"/>
    </row>
    <row r="5" spans="1:24" s="1" customFormat="1" ht="30" customHeight="1">
      <c r="A5" s="65" t="s">
        <v>119</v>
      </c>
      <c r="B5" s="65"/>
      <c r="C5" s="65"/>
      <c r="D5" s="65"/>
      <c r="E5" s="65"/>
      <c r="F5" s="65"/>
      <c r="G5" s="65"/>
      <c r="H5" s="65"/>
      <c r="I5" s="46"/>
      <c r="J5" s="46"/>
      <c r="K5" s="46"/>
      <c r="L5" s="46"/>
      <c r="M5" s="46"/>
      <c r="N5" s="46"/>
      <c r="O5" s="19"/>
      <c r="P5" s="19"/>
      <c r="Q5" s="19"/>
      <c r="R5" s="19"/>
      <c r="S5" s="19"/>
      <c r="T5" s="19"/>
      <c r="U5" s="19"/>
      <c r="V5" s="19"/>
      <c r="W5" s="19"/>
      <c r="X5" s="19"/>
    </row>
    <row r="6" spans="1:26" s="5" customFormat="1" ht="27.75">
      <c r="A6" s="47"/>
      <c r="B6" s="48"/>
      <c r="C6" s="48"/>
      <c r="D6" s="48"/>
      <c r="E6" s="48"/>
      <c r="F6" s="49"/>
      <c r="G6" s="49"/>
      <c r="H6" s="49"/>
      <c r="I6" s="49"/>
      <c r="J6" s="49"/>
      <c r="K6" s="49"/>
      <c r="L6" s="49"/>
      <c r="M6" s="49"/>
      <c r="N6" s="49"/>
      <c r="O6" s="2"/>
      <c r="P6" s="2"/>
      <c r="Q6" s="2"/>
      <c r="R6" s="2"/>
      <c r="S6" s="2"/>
      <c r="T6" s="2"/>
      <c r="U6" s="2"/>
      <c r="V6" s="2"/>
      <c r="W6" s="2"/>
      <c r="X6" s="3"/>
      <c r="Y6" s="4"/>
      <c r="Z6" s="4"/>
    </row>
    <row r="7" spans="1:24" ht="28.5" thickBot="1">
      <c r="A7" s="50">
        <v>0</v>
      </c>
      <c r="B7" s="44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51" customHeight="1" thickBot="1">
      <c r="A8" s="55">
        <f>'[1]Лист3'!A6</f>
        <v>0</v>
      </c>
      <c r="B8" s="58" t="s">
        <v>76</v>
      </c>
      <c r="C8" s="51" t="s">
        <v>78</v>
      </c>
      <c r="D8" s="23"/>
      <c r="E8" s="61" t="s">
        <v>87</v>
      </c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3"/>
    </row>
    <row r="9" spans="1:19" ht="30" customHeight="1" thickBot="1">
      <c r="A9" s="56"/>
      <c r="B9" s="15" t="s">
        <v>77</v>
      </c>
      <c r="C9" s="52" t="s">
        <v>4</v>
      </c>
      <c r="D9" s="7" t="s">
        <v>80</v>
      </c>
      <c r="E9" s="12"/>
      <c r="F9" s="13"/>
      <c r="G9" s="13" t="s">
        <v>90</v>
      </c>
      <c r="H9" s="13"/>
      <c r="I9" s="14"/>
      <c r="J9" s="16"/>
      <c r="K9" s="13"/>
      <c r="L9" s="13" t="s">
        <v>91</v>
      </c>
      <c r="M9" s="13"/>
      <c r="N9" s="14"/>
      <c r="O9" s="16"/>
      <c r="P9" s="13"/>
      <c r="Q9" s="13" t="s">
        <v>93</v>
      </c>
      <c r="R9" s="13"/>
      <c r="S9" s="14"/>
    </row>
    <row r="10" spans="1:19" ht="82.5" customHeight="1" thickBot="1">
      <c r="A10" s="57">
        <f>'[1]Лист3'!A7</f>
        <v>0</v>
      </c>
      <c r="B10" s="59" t="s">
        <v>79</v>
      </c>
      <c r="C10" s="53" t="s">
        <v>108</v>
      </c>
      <c r="D10" s="22" t="s">
        <v>0</v>
      </c>
      <c r="E10" s="22" t="s">
        <v>84</v>
      </c>
      <c r="F10" s="22" t="s">
        <v>1</v>
      </c>
      <c r="G10" s="22" t="s">
        <v>2</v>
      </c>
      <c r="H10" s="22" t="s">
        <v>3</v>
      </c>
      <c r="I10" s="40" t="s">
        <v>4</v>
      </c>
      <c r="J10" s="22" t="s">
        <v>84</v>
      </c>
      <c r="K10" s="22" t="s">
        <v>1</v>
      </c>
      <c r="L10" s="22" t="s">
        <v>2</v>
      </c>
      <c r="M10" s="22" t="s">
        <v>3</v>
      </c>
      <c r="N10" s="40" t="s">
        <v>4</v>
      </c>
      <c r="O10" s="22" t="s">
        <v>84</v>
      </c>
      <c r="P10" s="22" t="s">
        <v>1</v>
      </c>
      <c r="Q10" s="22" t="s">
        <v>2</v>
      </c>
      <c r="R10" s="22" t="s">
        <v>3</v>
      </c>
      <c r="S10" s="40" t="s">
        <v>4</v>
      </c>
    </row>
    <row r="11" spans="1:19" ht="28.5" thickBot="1">
      <c r="A11" s="25">
        <f>'[1]Лист3'!A8</f>
        <v>2</v>
      </c>
      <c r="B11" s="54">
        <f>'[1]Лист3'!B8</f>
        <v>3</v>
      </c>
      <c r="C11" s="26">
        <f>'[1]Лист3'!C8</f>
        <v>4</v>
      </c>
      <c r="D11" s="26">
        <f>'[1]Лист3'!D8</f>
        <v>5</v>
      </c>
      <c r="E11" s="26">
        <f>'[1]Лист3'!E8</f>
        <v>12</v>
      </c>
      <c r="F11" s="26">
        <f>'[1]Лист3'!F8</f>
        <v>13</v>
      </c>
      <c r="G11" s="26">
        <v>14</v>
      </c>
      <c r="H11" s="26">
        <v>15</v>
      </c>
      <c r="I11" s="27">
        <v>16</v>
      </c>
      <c r="J11" s="26">
        <v>17</v>
      </c>
      <c r="K11" s="26">
        <v>18</v>
      </c>
      <c r="L11" s="26">
        <v>19</v>
      </c>
      <c r="M11" s="26">
        <v>20</v>
      </c>
      <c r="N11" s="27">
        <v>21</v>
      </c>
      <c r="O11" s="26">
        <v>22</v>
      </c>
      <c r="P11" s="26">
        <v>23</v>
      </c>
      <c r="Q11" s="26">
        <v>24</v>
      </c>
      <c r="R11" s="26">
        <v>25</v>
      </c>
      <c r="S11" s="27">
        <v>26</v>
      </c>
    </row>
    <row r="12" spans="1:19" ht="27.75">
      <c r="A12" s="28" t="str">
        <f>'[1]Лист3'!A9</f>
        <v>1.Охорона здоров"я -всього</v>
      </c>
      <c r="B12" s="29">
        <f>'[1]Лист3'!B9</f>
        <v>0</v>
      </c>
      <c r="C12" s="29">
        <f>C13+C14+C15+C16++C17+C18+C19+C20+C21+C22+C23+C24+C25+C26+C27+C28+C29+C30+C31+C32+C33+C34+C35+C36+C37+C38+C39+C40+C41+C42+C43+C44</f>
        <v>1605</v>
      </c>
      <c r="D12" s="29">
        <f aca="true" t="shared" si="0" ref="D12:R12">D13+D14+D15+D16++D17+D18+D19+D20+D21+D22+D23+D24+D25+D26+D27+D28+D29+D30+D31+D32+D33+D34+D35+D36+D37+D38+D39+D40+D41+D42+D43+D44</f>
        <v>1605</v>
      </c>
      <c r="E12" s="29">
        <f t="shared" si="0"/>
        <v>0</v>
      </c>
      <c r="F12" s="29">
        <f t="shared" si="0"/>
        <v>585</v>
      </c>
      <c r="G12" s="29">
        <f t="shared" si="0"/>
        <v>600</v>
      </c>
      <c r="H12" s="29">
        <f t="shared" si="0"/>
        <v>0</v>
      </c>
      <c r="I12" s="29">
        <f t="shared" si="0"/>
        <v>1185</v>
      </c>
      <c r="J12" s="29">
        <f t="shared" si="0"/>
        <v>0</v>
      </c>
      <c r="K12" s="29">
        <f t="shared" si="0"/>
        <v>120</v>
      </c>
      <c r="L12" s="29">
        <f t="shared" si="0"/>
        <v>100</v>
      </c>
      <c r="M12" s="29">
        <f t="shared" si="0"/>
        <v>0</v>
      </c>
      <c r="N12" s="29">
        <f>N13+N14+N15+N16++N17+N18+N19+N20+N21+N22+N23+N24+N25+N26+N27+N28+N29+N30+N31+N32+N33+N34+N35+N36+N37+N38+N39+N40+N41+N42+N43+N44</f>
        <v>220</v>
      </c>
      <c r="O12" s="29">
        <f t="shared" si="0"/>
        <v>0</v>
      </c>
      <c r="P12" s="29">
        <f>P13+P14+P15+P16++P17+P18+P19+P20+P21+P22+P23+P24+P25+P26+P27+P28+P29+P30+P31+P32+P33+P34+P35+P36+P37+P38+P39+P40+P41+P42+P43+P44</f>
        <v>320</v>
      </c>
      <c r="Q12" s="29">
        <f t="shared" si="0"/>
        <v>0</v>
      </c>
      <c r="R12" s="29">
        <f t="shared" si="0"/>
        <v>0</v>
      </c>
      <c r="S12" s="29">
        <f>S13+S14+S15+S16++S17+S18+S19+S20+S21+S22+S23+S24+S25+S26+S27+S28+S29+S30+S31+S32+S33+S34+S35+S36+S37+S38+S39+S40+S41+S42+S43+S44</f>
        <v>200</v>
      </c>
    </row>
    <row r="13" spans="1:19" ht="27.75">
      <c r="A13" s="25" t="s">
        <v>81</v>
      </c>
      <c r="B13" s="30" t="s">
        <v>92</v>
      </c>
      <c r="C13" s="30">
        <v>500</v>
      </c>
      <c r="D13" s="30">
        <v>500</v>
      </c>
      <c r="E13" s="31"/>
      <c r="F13" s="30">
        <v>50</v>
      </c>
      <c r="G13" s="30">
        <v>150</v>
      </c>
      <c r="H13" s="31"/>
      <c r="I13" s="31">
        <f aca="true" t="shared" si="1" ref="I13:I44">F13+G13</f>
        <v>200</v>
      </c>
      <c r="J13" s="31"/>
      <c r="K13" s="30">
        <v>100</v>
      </c>
      <c r="L13" s="31"/>
      <c r="M13" s="31"/>
      <c r="N13" s="31">
        <f>K13+L13</f>
        <v>100</v>
      </c>
      <c r="O13" s="31"/>
      <c r="P13" s="30">
        <v>200</v>
      </c>
      <c r="Q13" s="31"/>
      <c r="R13" s="31"/>
      <c r="S13" s="31">
        <f>P13+Q13</f>
        <v>200</v>
      </c>
    </row>
    <row r="14" spans="1:19" ht="27.75">
      <c r="A14" s="25" t="s">
        <v>109</v>
      </c>
      <c r="B14" s="30" t="s">
        <v>92</v>
      </c>
      <c r="C14" s="30">
        <v>250</v>
      </c>
      <c r="D14" s="30">
        <v>250</v>
      </c>
      <c r="E14" s="30"/>
      <c r="F14" s="30">
        <v>30</v>
      </c>
      <c r="G14" s="30">
        <v>100</v>
      </c>
      <c r="H14" s="30"/>
      <c r="I14" s="31">
        <f t="shared" si="1"/>
        <v>130</v>
      </c>
      <c r="J14" s="30"/>
      <c r="K14" s="30">
        <v>20</v>
      </c>
      <c r="L14" s="30">
        <v>100</v>
      </c>
      <c r="M14" s="30"/>
      <c r="N14" s="31">
        <f>K14+L14</f>
        <v>120</v>
      </c>
      <c r="O14" s="30"/>
      <c r="P14" s="30">
        <f>K14+L14</f>
        <v>120</v>
      </c>
      <c r="Q14" s="30"/>
      <c r="R14" s="30"/>
      <c r="S14" s="31"/>
    </row>
    <row r="15" spans="1:19" ht="27.75">
      <c r="A15" s="25" t="s">
        <v>110</v>
      </c>
      <c r="B15" s="30" t="s">
        <v>92</v>
      </c>
      <c r="C15" s="30">
        <v>50</v>
      </c>
      <c r="D15" s="30">
        <v>50</v>
      </c>
      <c r="E15" s="30"/>
      <c r="F15" s="30">
        <v>50</v>
      </c>
      <c r="G15" s="30"/>
      <c r="H15" s="30"/>
      <c r="I15" s="31">
        <f t="shared" si="1"/>
        <v>50</v>
      </c>
      <c r="J15" s="30"/>
      <c r="K15" s="30"/>
      <c r="L15" s="30"/>
      <c r="M15" s="30"/>
      <c r="N15" s="31"/>
      <c r="O15" s="30"/>
      <c r="P15" s="30"/>
      <c r="Q15" s="30"/>
      <c r="R15" s="30"/>
      <c r="S15" s="31"/>
    </row>
    <row r="16" spans="1:19" ht="27.75">
      <c r="A16" s="25" t="s">
        <v>111</v>
      </c>
      <c r="B16" s="30" t="s">
        <v>92</v>
      </c>
      <c r="C16" s="30">
        <v>180</v>
      </c>
      <c r="D16" s="30">
        <v>180</v>
      </c>
      <c r="E16" s="30"/>
      <c r="F16" s="30">
        <v>30</v>
      </c>
      <c r="G16" s="30">
        <v>150</v>
      </c>
      <c r="H16" s="30"/>
      <c r="I16" s="31">
        <f>F16+G16</f>
        <v>180</v>
      </c>
      <c r="J16" s="30"/>
      <c r="K16" s="30"/>
      <c r="L16" s="30"/>
      <c r="M16" s="30"/>
      <c r="N16" s="31"/>
      <c r="O16" s="30"/>
      <c r="P16" s="30"/>
      <c r="Q16" s="30"/>
      <c r="R16" s="30"/>
      <c r="S16" s="31"/>
    </row>
    <row r="17" spans="1:19" ht="27.75">
      <c r="A17" s="25" t="s">
        <v>54</v>
      </c>
      <c r="B17" s="30" t="s">
        <v>92</v>
      </c>
      <c r="C17" s="30">
        <v>10</v>
      </c>
      <c r="D17" s="30">
        <v>10</v>
      </c>
      <c r="E17" s="30"/>
      <c r="F17" s="30">
        <v>10</v>
      </c>
      <c r="G17" s="30"/>
      <c r="H17" s="30"/>
      <c r="I17" s="31">
        <f t="shared" si="1"/>
        <v>10</v>
      </c>
      <c r="J17" s="30"/>
      <c r="K17" s="30"/>
      <c r="L17" s="30"/>
      <c r="M17" s="30"/>
      <c r="N17" s="31"/>
      <c r="O17" s="30"/>
      <c r="P17" s="30"/>
      <c r="Q17" s="30"/>
      <c r="R17" s="30"/>
      <c r="S17" s="31"/>
    </row>
    <row r="18" spans="1:19" ht="27.75">
      <c r="A18" s="25" t="s">
        <v>48</v>
      </c>
      <c r="B18" s="30" t="s">
        <v>92</v>
      </c>
      <c r="C18" s="30">
        <v>20</v>
      </c>
      <c r="D18" s="30">
        <v>20</v>
      </c>
      <c r="E18" s="30"/>
      <c r="F18" s="30">
        <v>20</v>
      </c>
      <c r="G18" s="30"/>
      <c r="H18" s="30"/>
      <c r="I18" s="31">
        <f t="shared" si="1"/>
        <v>20</v>
      </c>
      <c r="J18" s="30"/>
      <c r="K18" s="30"/>
      <c r="L18" s="30"/>
      <c r="M18" s="30"/>
      <c r="N18" s="31"/>
      <c r="O18" s="30"/>
      <c r="P18" s="30"/>
      <c r="Q18" s="30"/>
      <c r="R18" s="30"/>
      <c r="S18" s="31"/>
    </row>
    <row r="19" spans="1:19" ht="27.75">
      <c r="A19" s="25" t="s">
        <v>50</v>
      </c>
      <c r="B19" s="30" t="s">
        <v>92</v>
      </c>
      <c r="C19" s="30">
        <v>20</v>
      </c>
      <c r="D19" s="30">
        <v>20</v>
      </c>
      <c r="E19" s="30"/>
      <c r="F19" s="30">
        <v>20</v>
      </c>
      <c r="G19" s="30"/>
      <c r="H19" s="30"/>
      <c r="I19" s="31">
        <f t="shared" si="1"/>
        <v>20</v>
      </c>
      <c r="J19" s="30"/>
      <c r="K19" s="30"/>
      <c r="L19" s="30"/>
      <c r="M19" s="30"/>
      <c r="N19" s="31"/>
      <c r="O19" s="30"/>
      <c r="P19" s="30"/>
      <c r="Q19" s="30"/>
      <c r="R19" s="30"/>
      <c r="S19" s="31"/>
    </row>
    <row r="20" spans="1:19" ht="27.75">
      <c r="A20" s="25" t="s">
        <v>51</v>
      </c>
      <c r="B20" s="30" t="s">
        <v>92</v>
      </c>
      <c r="C20" s="30">
        <v>10</v>
      </c>
      <c r="D20" s="30">
        <v>10</v>
      </c>
      <c r="E20" s="30"/>
      <c r="F20" s="30">
        <v>10</v>
      </c>
      <c r="G20" s="30"/>
      <c r="H20" s="30"/>
      <c r="I20" s="31">
        <f t="shared" si="1"/>
        <v>10</v>
      </c>
      <c r="J20" s="30"/>
      <c r="K20" s="30"/>
      <c r="L20" s="30"/>
      <c r="M20" s="30"/>
      <c r="N20" s="31"/>
      <c r="O20" s="30"/>
      <c r="P20" s="30"/>
      <c r="Q20" s="30"/>
      <c r="R20" s="30"/>
      <c r="S20" s="31"/>
    </row>
    <row r="21" spans="1:19" ht="27.75">
      <c r="A21" s="25" t="s">
        <v>52</v>
      </c>
      <c r="B21" s="30" t="s">
        <v>92</v>
      </c>
      <c r="C21" s="30">
        <v>50</v>
      </c>
      <c r="D21" s="30">
        <v>50</v>
      </c>
      <c r="E21" s="30"/>
      <c r="F21" s="30">
        <v>10</v>
      </c>
      <c r="G21" s="30">
        <v>40</v>
      </c>
      <c r="H21" s="30"/>
      <c r="I21" s="31">
        <f t="shared" si="1"/>
        <v>50</v>
      </c>
      <c r="J21" s="30"/>
      <c r="K21" s="30"/>
      <c r="L21" s="30"/>
      <c r="M21" s="30"/>
      <c r="N21" s="31"/>
      <c r="O21" s="30"/>
      <c r="P21" s="30"/>
      <c r="Q21" s="30"/>
      <c r="R21" s="30"/>
      <c r="S21" s="31"/>
    </row>
    <row r="22" spans="1:19" ht="27.75">
      <c r="A22" s="32" t="s">
        <v>56</v>
      </c>
      <c r="B22" s="30" t="s">
        <v>92</v>
      </c>
      <c r="C22" s="30">
        <v>50</v>
      </c>
      <c r="D22" s="30">
        <v>50</v>
      </c>
      <c r="E22" s="30"/>
      <c r="F22" s="30">
        <v>10</v>
      </c>
      <c r="G22" s="30">
        <v>40</v>
      </c>
      <c r="H22" s="30"/>
      <c r="I22" s="31">
        <f t="shared" si="1"/>
        <v>50</v>
      </c>
      <c r="J22" s="30"/>
      <c r="K22" s="30"/>
      <c r="L22" s="30"/>
      <c r="M22" s="30"/>
      <c r="N22" s="31"/>
      <c r="O22" s="30"/>
      <c r="P22" s="30"/>
      <c r="Q22" s="30"/>
      <c r="R22" s="30"/>
      <c r="S22" s="31"/>
    </row>
    <row r="23" spans="1:19" ht="27.75">
      <c r="A23" s="25" t="s">
        <v>53</v>
      </c>
      <c r="B23" s="30" t="s">
        <v>92</v>
      </c>
      <c r="C23" s="30">
        <v>20</v>
      </c>
      <c r="D23" s="30">
        <v>20</v>
      </c>
      <c r="E23" s="30"/>
      <c r="F23" s="30">
        <v>20</v>
      </c>
      <c r="G23" s="30"/>
      <c r="H23" s="30"/>
      <c r="I23" s="31">
        <f t="shared" si="1"/>
        <v>20</v>
      </c>
      <c r="J23" s="30"/>
      <c r="K23" s="30"/>
      <c r="L23" s="30"/>
      <c r="M23" s="30"/>
      <c r="N23" s="31"/>
      <c r="O23" s="30"/>
      <c r="P23" s="30"/>
      <c r="Q23" s="30"/>
      <c r="R23" s="30"/>
      <c r="S23" s="31"/>
    </row>
    <row r="24" spans="1:19" ht="27.75">
      <c r="A24" s="25" t="s">
        <v>57</v>
      </c>
      <c r="B24" s="30" t="s">
        <v>92</v>
      </c>
      <c r="C24" s="30">
        <v>10</v>
      </c>
      <c r="D24" s="30">
        <v>10</v>
      </c>
      <c r="E24" s="30"/>
      <c r="F24" s="30">
        <v>10</v>
      </c>
      <c r="G24" s="30"/>
      <c r="H24" s="30"/>
      <c r="I24" s="31">
        <f t="shared" si="1"/>
        <v>10</v>
      </c>
      <c r="J24" s="30"/>
      <c r="K24" s="30"/>
      <c r="L24" s="30"/>
      <c r="M24" s="30"/>
      <c r="N24" s="31"/>
      <c r="O24" s="30"/>
      <c r="P24" s="30"/>
      <c r="Q24" s="30"/>
      <c r="R24" s="30"/>
      <c r="S24" s="31"/>
    </row>
    <row r="25" spans="1:19" ht="27.75">
      <c r="A25" s="25" t="s">
        <v>58</v>
      </c>
      <c r="B25" s="30" t="s">
        <v>92</v>
      </c>
      <c r="C25" s="30">
        <v>10</v>
      </c>
      <c r="D25" s="30">
        <v>10</v>
      </c>
      <c r="E25" s="30"/>
      <c r="F25" s="30">
        <v>10</v>
      </c>
      <c r="G25" s="30"/>
      <c r="H25" s="30"/>
      <c r="I25" s="31">
        <f t="shared" si="1"/>
        <v>10</v>
      </c>
      <c r="J25" s="30"/>
      <c r="K25" s="30"/>
      <c r="L25" s="30"/>
      <c r="M25" s="30"/>
      <c r="N25" s="31"/>
      <c r="O25" s="30"/>
      <c r="P25" s="30"/>
      <c r="Q25" s="30"/>
      <c r="R25" s="30"/>
      <c r="S25" s="31"/>
    </row>
    <row r="26" spans="1:19" ht="27.75">
      <c r="A26" s="25" t="s">
        <v>59</v>
      </c>
      <c r="B26" s="30" t="s">
        <v>92</v>
      </c>
      <c r="C26" s="30">
        <v>20</v>
      </c>
      <c r="D26" s="30">
        <v>20</v>
      </c>
      <c r="E26" s="30"/>
      <c r="F26" s="30">
        <v>20</v>
      </c>
      <c r="G26" s="30"/>
      <c r="H26" s="30"/>
      <c r="I26" s="31">
        <f t="shared" si="1"/>
        <v>20</v>
      </c>
      <c r="J26" s="30"/>
      <c r="K26" s="30"/>
      <c r="L26" s="30"/>
      <c r="M26" s="30"/>
      <c r="N26" s="31"/>
      <c r="O26" s="30"/>
      <c r="P26" s="30"/>
      <c r="Q26" s="30"/>
      <c r="R26" s="30"/>
      <c r="S26" s="31"/>
    </row>
    <row r="27" spans="1:19" ht="27.75">
      <c r="A27" s="25" t="s">
        <v>60</v>
      </c>
      <c r="B27" s="30" t="s">
        <v>92</v>
      </c>
      <c r="C27" s="30">
        <v>10</v>
      </c>
      <c r="D27" s="30">
        <v>10</v>
      </c>
      <c r="E27" s="30"/>
      <c r="F27" s="30">
        <v>10</v>
      </c>
      <c r="G27" s="30"/>
      <c r="H27" s="30"/>
      <c r="I27" s="31">
        <f t="shared" si="1"/>
        <v>10</v>
      </c>
      <c r="J27" s="30"/>
      <c r="K27" s="30"/>
      <c r="L27" s="30"/>
      <c r="M27" s="30"/>
      <c r="N27" s="31"/>
      <c r="O27" s="30"/>
      <c r="P27" s="30"/>
      <c r="Q27" s="30"/>
      <c r="R27" s="30"/>
      <c r="S27" s="31"/>
    </row>
    <row r="28" spans="1:19" ht="27.75">
      <c r="A28" s="25" t="s">
        <v>61</v>
      </c>
      <c r="B28" s="30" t="s">
        <v>92</v>
      </c>
      <c r="C28" s="30">
        <v>10</v>
      </c>
      <c r="D28" s="30">
        <v>10</v>
      </c>
      <c r="E28" s="30"/>
      <c r="F28" s="30">
        <v>10</v>
      </c>
      <c r="G28" s="30"/>
      <c r="H28" s="30"/>
      <c r="I28" s="31">
        <f t="shared" si="1"/>
        <v>10</v>
      </c>
      <c r="J28" s="30"/>
      <c r="K28" s="30"/>
      <c r="L28" s="30"/>
      <c r="M28" s="30"/>
      <c r="N28" s="31"/>
      <c r="O28" s="30"/>
      <c r="P28" s="30"/>
      <c r="Q28" s="30"/>
      <c r="R28" s="30"/>
      <c r="S28" s="31"/>
    </row>
    <row r="29" spans="1:19" ht="27.75">
      <c r="A29" s="25" t="s">
        <v>62</v>
      </c>
      <c r="B29" s="30" t="s">
        <v>92</v>
      </c>
      <c r="C29" s="30">
        <v>20</v>
      </c>
      <c r="D29" s="30">
        <v>20</v>
      </c>
      <c r="E29" s="30"/>
      <c r="F29" s="30">
        <v>20</v>
      </c>
      <c r="G29" s="30"/>
      <c r="H29" s="30"/>
      <c r="I29" s="31">
        <f t="shared" si="1"/>
        <v>20</v>
      </c>
      <c r="J29" s="30"/>
      <c r="K29" s="30"/>
      <c r="L29" s="30"/>
      <c r="M29" s="30"/>
      <c r="N29" s="31"/>
      <c r="O29" s="30"/>
      <c r="P29" s="30"/>
      <c r="Q29" s="30"/>
      <c r="R29" s="30"/>
      <c r="S29" s="31"/>
    </row>
    <row r="30" spans="1:19" ht="27.75">
      <c r="A30" s="25" t="s">
        <v>63</v>
      </c>
      <c r="B30" s="30" t="s">
        <v>92</v>
      </c>
      <c r="C30" s="30">
        <v>10</v>
      </c>
      <c r="D30" s="30">
        <v>10</v>
      </c>
      <c r="E30" s="30"/>
      <c r="F30" s="30">
        <v>10</v>
      </c>
      <c r="G30" s="30"/>
      <c r="H30" s="30"/>
      <c r="I30" s="31">
        <f t="shared" si="1"/>
        <v>10</v>
      </c>
      <c r="J30" s="30"/>
      <c r="K30" s="30"/>
      <c r="L30" s="30"/>
      <c r="M30" s="30"/>
      <c r="N30" s="31"/>
      <c r="O30" s="30"/>
      <c r="P30" s="30"/>
      <c r="Q30" s="30"/>
      <c r="R30" s="30"/>
      <c r="S30" s="31"/>
    </row>
    <row r="31" spans="1:19" ht="27.75">
      <c r="A31" s="25" t="s">
        <v>64</v>
      </c>
      <c r="B31" s="30" t="s">
        <v>92</v>
      </c>
      <c r="C31" s="30">
        <v>10</v>
      </c>
      <c r="D31" s="30">
        <v>10</v>
      </c>
      <c r="E31" s="30"/>
      <c r="F31" s="30">
        <v>10</v>
      </c>
      <c r="G31" s="30"/>
      <c r="H31" s="30"/>
      <c r="I31" s="31">
        <f t="shared" si="1"/>
        <v>10</v>
      </c>
      <c r="J31" s="30"/>
      <c r="K31" s="30"/>
      <c r="L31" s="30"/>
      <c r="M31" s="30"/>
      <c r="N31" s="31"/>
      <c r="O31" s="30"/>
      <c r="P31" s="30"/>
      <c r="Q31" s="30"/>
      <c r="R31" s="30"/>
      <c r="S31" s="31"/>
    </row>
    <row r="32" spans="1:19" ht="27.75">
      <c r="A32" s="25" t="s">
        <v>65</v>
      </c>
      <c r="B32" s="30" t="s">
        <v>92</v>
      </c>
      <c r="C32" s="30">
        <v>50</v>
      </c>
      <c r="D32" s="30">
        <v>50</v>
      </c>
      <c r="E32" s="30"/>
      <c r="F32" s="30">
        <v>10</v>
      </c>
      <c r="G32" s="30">
        <v>40</v>
      </c>
      <c r="H32" s="30"/>
      <c r="I32" s="31">
        <f t="shared" si="1"/>
        <v>50</v>
      </c>
      <c r="J32" s="30"/>
      <c r="K32" s="30"/>
      <c r="L32" s="30"/>
      <c r="M32" s="30"/>
      <c r="N32" s="31"/>
      <c r="O32" s="30"/>
      <c r="P32" s="30"/>
      <c r="Q32" s="30"/>
      <c r="R32" s="30"/>
      <c r="S32" s="31"/>
    </row>
    <row r="33" spans="1:19" ht="27.75">
      <c r="A33" s="25" t="s">
        <v>66</v>
      </c>
      <c r="B33" s="30" t="s">
        <v>92</v>
      </c>
      <c r="C33" s="30">
        <v>10</v>
      </c>
      <c r="D33" s="30">
        <v>10</v>
      </c>
      <c r="E33" s="30"/>
      <c r="F33" s="30">
        <v>10</v>
      </c>
      <c r="G33" s="30"/>
      <c r="H33" s="30"/>
      <c r="I33" s="31">
        <f t="shared" si="1"/>
        <v>10</v>
      </c>
      <c r="J33" s="30"/>
      <c r="K33" s="30"/>
      <c r="L33" s="30"/>
      <c r="M33" s="30"/>
      <c r="N33" s="31"/>
      <c r="O33" s="30"/>
      <c r="P33" s="30"/>
      <c r="Q33" s="30"/>
      <c r="R33" s="30"/>
      <c r="S33" s="31"/>
    </row>
    <row r="34" spans="1:19" ht="28.5">
      <c r="A34" s="25" t="s">
        <v>67</v>
      </c>
      <c r="B34" s="30" t="s">
        <v>92</v>
      </c>
      <c r="C34" s="30">
        <v>50</v>
      </c>
      <c r="D34" s="30">
        <v>50</v>
      </c>
      <c r="E34" s="30"/>
      <c r="F34" s="30">
        <v>10</v>
      </c>
      <c r="G34" s="30">
        <v>40</v>
      </c>
      <c r="H34" s="30"/>
      <c r="I34" s="31">
        <f t="shared" si="1"/>
        <v>50</v>
      </c>
      <c r="J34" s="30"/>
      <c r="K34" s="30"/>
      <c r="L34" s="30"/>
      <c r="M34" s="30"/>
      <c r="N34" s="31"/>
      <c r="O34" s="30"/>
      <c r="P34" s="30"/>
      <c r="Q34" s="30"/>
      <c r="R34" s="30"/>
      <c r="S34" s="31"/>
    </row>
    <row r="35" spans="1:19" ht="27.75">
      <c r="A35" s="32" t="s">
        <v>68</v>
      </c>
      <c r="B35" s="30" t="s">
        <v>92</v>
      </c>
      <c r="C35" s="30">
        <v>50</v>
      </c>
      <c r="D35" s="30">
        <v>50</v>
      </c>
      <c r="E35" s="30"/>
      <c r="F35" s="30">
        <v>10</v>
      </c>
      <c r="G35" s="30">
        <v>40</v>
      </c>
      <c r="H35" s="30"/>
      <c r="I35" s="31">
        <f t="shared" si="1"/>
        <v>50</v>
      </c>
      <c r="J35" s="30"/>
      <c r="K35" s="30"/>
      <c r="L35" s="30"/>
      <c r="M35" s="30"/>
      <c r="N35" s="31"/>
      <c r="O35" s="30"/>
      <c r="P35" s="30"/>
      <c r="Q35" s="30"/>
      <c r="R35" s="30"/>
      <c r="S35" s="31"/>
    </row>
    <row r="36" spans="1:19" ht="27.75">
      <c r="A36" s="25" t="s">
        <v>69</v>
      </c>
      <c r="B36" s="30" t="s">
        <v>92</v>
      </c>
      <c r="C36" s="30">
        <v>10</v>
      </c>
      <c r="D36" s="30">
        <v>10</v>
      </c>
      <c r="E36" s="30"/>
      <c r="F36" s="30">
        <v>10</v>
      </c>
      <c r="G36" s="30"/>
      <c r="H36" s="30"/>
      <c r="I36" s="31">
        <f t="shared" si="1"/>
        <v>10</v>
      </c>
      <c r="J36" s="30"/>
      <c r="K36" s="30"/>
      <c r="L36" s="30"/>
      <c r="M36" s="30"/>
      <c r="N36" s="31"/>
      <c r="O36" s="30"/>
      <c r="P36" s="30"/>
      <c r="Q36" s="30"/>
      <c r="R36" s="30"/>
      <c r="S36" s="31"/>
    </row>
    <row r="37" spans="1:19" ht="27.75">
      <c r="A37" s="25" t="s">
        <v>70</v>
      </c>
      <c r="B37" s="30" t="s">
        <v>92</v>
      </c>
      <c r="C37" s="30">
        <v>10</v>
      </c>
      <c r="D37" s="30">
        <v>10</v>
      </c>
      <c r="E37" s="30"/>
      <c r="F37" s="30">
        <v>10</v>
      </c>
      <c r="G37" s="30"/>
      <c r="H37" s="30"/>
      <c r="I37" s="31">
        <f t="shared" si="1"/>
        <v>10</v>
      </c>
      <c r="J37" s="30"/>
      <c r="K37" s="30"/>
      <c r="L37" s="30"/>
      <c r="M37" s="30"/>
      <c r="N37" s="31"/>
      <c r="O37" s="30"/>
      <c r="P37" s="30"/>
      <c r="Q37" s="30"/>
      <c r="R37" s="30"/>
      <c r="S37" s="31"/>
    </row>
    <row r="38" spans="1:19" ht="27.75">
      <c r="A38" s="25" t="s">
        <v>71</v>
      </c>
      <c r="B38" s="30" t="s">
        <v>92</v>
      </c>
      <c r="C38" s="30">
        <v>20</v>
      </c>
      <c r="D38" s="30">
        <v>20</v>
      </c>
      <c r="E38" s="30"/>
      <c r="F38" s="30">
        <v>20</v>
      </c>
      <c r="G38" s="30"/>
      <c r="H38" s="30"/>
      <c r="I38" s="31">
        <f t="shared" si="1"/>
        <v>20</v>
      </c>
      <c r="J38" s="30"/>
      <c r="K38" s="30"/>
      <c r="L38" s="30"/>
      <c r="M38" s="30"/>
      <c r="N38" s="31"/>
      <c r="O38" s="30"/>
      <c r="P38" s="30"/>
      <c r="Q38" s="30"/>
      <c r="R38" s="30"/>
      <c r="S38" s="31"/>
    </row>
    <row r="39" spans="1:19" ht="27.75">
      <c r="A39" s="25" t="s">
        <v>72</v>
      </c>
      <c r="B39" s="30" t="s">
        <v>92</v>
      </c>
      <c r="C39" s="30">
        <v>30</v>
      </c>
      <c r="D39" s="30">
        <v>30</v>
      </c>
      <c r="E39" s="30"/>
      <c r="F39" s="30">
        <v>30</v>
      </c>
      <c r="G39" s="30"/>
      <c r="H39" s="30"/>
      <c r="I39" s="31">
        <f t="shared" si="1"/>
        <v>30</v>
      </c>
      <c r="J39" s="30"/>
      <c r="K39" s="30"/>
      <c r="L39" s="30"/>
      <c r="M39" s="30"/>
      <c r="N39" s="31"/>
      <c r="O39" s="30"/>
      <c r="P39" s="30"/>
      <c r="Q39" s="30"/>
      <c r="R39" s="30"/>
      <c r="S39" s="31"/>
    </row>
    <row r="40" spans="1:19" ht="27.75">
      <c r="A40" s="25" t="s">
        <v>73</v>
      </c>
      <c r="B40" s="30" t="s">
        <v>92</v>
      </c>
      <c r="C40" s="30">
        <v>25</v>
      </c>
      <c r="D40" s="30">
        <v>25</v>
      </c>
      <c r="E40" s="30"/>
      <c r="F40" s="30">
        <v>25</v>
      </c>
      <c r="G40" s="30"/>
      <c r="H40" s="30"/>
      <c r="I40" s="31">
        <f t="shared" si="1"/>
        <v>25</v>
      </c>
      <c r="J40" s="30"/>
      <c r="K40" s="30"/>
      <c r="L40" s="30"/>
      <c r="M40" s="30"/>
      <c r="N40" s="31"/>
      <c r="O40" s="30"/>
      <c r="P40" s="30"/>
      <c r="Q40" s="30"/>
      <c r="R40" s="30"/>
      <c r="S40" s="31"/>
    </row>
    <row r="41" spans="1:19" ht="27.75">
      <c r="A41" s="25" t="s">
        <v>74</v>
      </c>
      <c r="B41" s="30" t="s">
        <v>92</v>
      </c>
      <c r="C41" s="30">
        <v>20</v>
      </c>
      <c r="D41" s="30">
        <v>20</v>
      </c>
      <c r="E41" s="30"/>
      <c r="F41" s="30">
        <v>20</v>
      </c>
      <c r="G41" s="30"/>
      <c r="H41" s="30"/>
      <c r="I41" s="31">
        <f t="shared" si="1"/>
        <v>20</v>
      </c>
      <c r="J41" s="30"/>
      <c r="K41" s="30"/>
      <c r="L41" s="30"/>
      <c r="M41" s="30"/>
      <c r="N41" s="31"/>
      <c r="O41" s="30"/>
      <c r="P41" s="30"/>
      <c r="Q41" s="30"/>
      <c r="R41" s="30"/>
      <c r="S41" s="31"/>
    </row>
    <row r="42" spans="1:19" ht="27.75">
      <c r="A42" s="25" t="s">
        <v>49</v>
      </c>
      <c r="B42" s="30" t="s">
        <v>92</v>
      </c>
      <c r="C42" s="30">
        <v>20</v>
      </c>
      <c r="D42" s="30">
        <v>20</v>
      </c>
      <c r="E42" s="30"/>
      <c r="F42" s="30">
        <v>20</v>
      </c>
      <c r="G42" s="30"/>
      <c r="H42" s="30"/>
      <c r="I42" s="31">
        <f t="shared" si="1"/>
        <v>20</v>
      </c>
      <c r="J42" s="30"/>
      <c r="K42" s="30"/>
      <c r="L42" s="30"/>
      <c r="M42" s="30"/>
      <c r="N42" s="31"/>
      <c r="O42" s="30"/>
      <c r="P42" s="30"/>
      <c r="Q42" s="30"/>
      <c r="R42" s="30"/>
      <c r="S42" s="31"/>
    </row>
    <row r="43" spans="1:19" ht="27.75">
      <c r="A43" s="25" t="s">
        <v>75</v>
      </c>
      <c r="B43" s="30" t="s">
        <v>92</v>
      </c>
      <c r="C43" s="30">
        <v>10</v>
      </c>
      <c r="D43" s="30">
        <v>10</v>
      </c>
      <c r="E43" s="30"/>
      <c r="F43" s="30">
        <v>10</v>
      </c>
      <c r="G43" s="30"/>
      <c r="H43" s="30"/>
      <c r="I43" s="31">
        <f t="shared" si="1"/>
        <v>10</v>
      </c>
      <c r="J43" s="30"/>
      <c r="K43" s="30"/>
      <c r="L43" s="30"/>
      <c r="M43" s="30"/>
      <c r="N43" s="31"/>
      <c r="O43" s="30"/>
      <c r="P43" s="30"/>
      <c r="Q43" s="30"/>
      <c r="R43" s="30"/>
      <c r="S43" s="31"/>
    </row>
    <row r="44" spans="1:19" ht="27.75">
      <c r="A44" s="25" t="s">
        <v>55</v>
      </c>
      <c r="B44" s="30" t="s">
        <v>92</v>
      </c>
      <c r="C44" s="30">
        <v>40</v>
      </c>
      <c r="D44" s="30">
        <v>40</v>
      </c>
      <c r="E44" s="30"/>
      <c r="F44" s="30">
        <v>40</v>
      </c>
      <c r="G44" s="30"/>
      <c r="H44" s="30"/>
      <c r="I44" s="31">
        <f t="shared" si="1"/>
        <v>40</v>
      </c>
      <c r="J44" s="30"/>
      <c r="K44" s="30"/>
      <c r="L44" s="30"/>
      <c r="M44" s="30"/>
      <c r="N44" s="31"/>
      <c r="O44" s="30"/>
      <c r="P44" s="30"/>
      <c r="Q44" s="30"/>
      <c r="R44" s="30"/>
      <c r="S44" s="31"/>
    </row>
    <row r="45" spans="1:20" ht="27.75">
      <c r="A45" s="33" t="str">
        <f>'[1]Лист3'!A17</f>
        <v>2.Освіта і наука -всього</v>
      </c>
      <c r="B45" s="31"/>
      <c r="C45" s="31">
        <f>C46+C47++C48+C49+C50+C51+C52+C53+C54+C55+C56+C57+C58+C59+C60+C61+C62+C63+C64+C65+C66</f>
        <v>24127.057999999997</v>
      </c>
      <c r="D45" s="31">
        <f>SUM(D46:D66)</f>
        <v>24127.057999999997</v>
      </c>
      <c r="E45" s="31">
        <f>E50++E53+E54+E55+E56+E59+E57+E60+E61+E62+E63+E66</f>
        <v>3266.333</v>
      </c>
      <c r="F45" s="31">
        <f>SUM(F46:F66)</f>
        <v>3521.619</v>
      </c>
      <c r="G45" s="31">
        <f>SUM(G46:G66)</f>
        <v>933.238</v>
      </c>
      <c r="H45" s="31">
        <f>H52++H53+H54+H55+H56+H59+H57+H60+H61+H62+H63+H66</f>
        <v>0</v>
      </c>
      <c r="I45" s="31">
        <f>SUM(I46:I66)</f>
        <v>7721.19</v>
      </c>
      <c r="J45" s="31">
        <f>SUM(J46:J66)</f>
        <v>6488.7163</v>
      </c>
      <c r="K45" s="31">
        <f>SUM(K47:K66)</f>
        <v>3726.9634</v>
      </c>
      <c r="L45" s="31">
        <f>SUM(L47:L49)</f>
        <v>1853.9188000000001</v>
      </c>
      <c r="M45" s="31">
        <f>M52++M53+M54+M55+M56+M59+M57+M60+M61+M62+M63+M66</f>
        <v>0</v>
      </c>
      <c r="N45" s="31">
        <f>SUM(N47:N66)</f>
        <v>11139.526</v>
      </c>
      <c r="O45" s="31">
        <f>SUM(O46:O66)</f>
        <v>1313.44</v>
      </c>
      <c r="P45" s="31">
        <f>SUM(P46:P66)</f>
        <v>2447.63</v>
      </c>
      <c r="Q45" s="31">
        <f>SUM(Q46:Q66)</f>
        <v>375.27</v>
      </c>
      <c r="R45" s="31">
        <f>SUM(R46:R66)</f>
        <v>0</v>
      </c>
      <c r="S45" s="31">
        <f>SUM(S46:S66)</f>
        <v>4136.342000000001</v>
      </c>
      <c r="T45" s="24"/>
    </row>
    <row r="46" spans="1:19" ht="27.75">
      <c r="A46" s="25" t="s">
        <v>94</v>
      </c>
      <c r="B46" s="30" t="s">
        <v>92</v>
      </c>
      <c r="C46" s="30">
        <v>1876.342</v>
      </c>
      <c r="D46" s="30">
        <v>1876.342</v>
      </c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0">
        <v>1313.44</v>
      </c>
      <c r="P46" s="30">
        <v>187.63</v>
      </c>
      <c r="Q46" s="30">
        <v>375.27</v>
      </c>
      <c r="R46" s="31"/>
      <c r="S46" s="30">
        <v>1876.342</v>
      </c>
    </row>
    <row r="47" spans="1:19" ht="27.75">
      <c r="A47" s="25" t="s">
        <v>95</v>
      </c>
      <c r="B47" s="30" t="s">
        <v>92</v>
      </c>
      <c r="C47" s="30">
        <v>1928.634</v>
      </c>
      <c r="D47" s="30">
        <v>1928.634</v>
      </c>
      <c r="E47" s="31"/>
      <c r="F47" s="31"/>
      <c r="G47" s="31"/>
      <c r="H47" s="31"/>
      <c r="I47" s="31"/>
      <c r="J47" s="30">
        <v>1350.0438</v>
      </c>
      <c r="K47" s="30">
        <v>192.8634</v>
      </c>
      <c r="L47" s="30">
        <v>385.7268</v>
      </c>
      <c r="M47" s="31"/>
      <c r="N47" s="30">
        <v>1928.634</v>
      </c>
      <c r="O47" s="31"/>
      <c r="P47" s="31"/>
      <c r="Q47" s="31"/>
      <c r="R47" s="31"/>
      <c r="S47" s="31"/>
    </row>
    <row r="48" spans="1:19" ht="27.75">
      <c r="A48" s="25" t="s">
        <v>96</v>
      </c>
      <c r="B48" s="30" t="s">
        <v>92</v>
      </c>
      <c r="C48" s="30">
        <v>1744.702</v>
      </c>
      <c r="D48" s="30">
        <v>1744.702</v>
      </c>
      <c r="E48" s="31"/>
      <c r="F48" s="31"/>
      <c r="G48" s="31"/>
      <c r="H48" s="31"/>
      <c r="I48" s="31"/>
      <c r="J48" s="30">
        <v>1221.2919</v>
      </c>
      <c r="K48" s="30">
        <v>174.47</v>
      </c>
      <c r="L48" s="30">
        <v>348.9404</v>
      </c>
      <c r="M48" s="31"/>
      <c r="N48" s="30">
        <v>1744.702</v>
      </c>
      <c r="O48" s="31"/>
      <c r="P48" s="31"/>
      <c r="Q48" s="31"/>
      <c r="R48" s="31"/>
      <c r="S48" s="31"/>
    </row>
    <row r="49" spans="1:19" ht="27.75">
      <c r="A49" s="25" t="s">
        <v>97</v>
      </c>
      <c r="B49" s="30" t="s">
        <v>92</v>
      </c>
      <c r="C49" s="30">
        <v>4666.19</v>
      </c>
      <c r="D49" s="30">
        <v>4666.19</v>
      </c>
      <c r="E49" s="34"/>
      <c r="F49" s="31"/>
      <c r="G49" s="31"/>
      <c r="H49" s="31"/>
      <c r="I49" s="31"/>
      <c r="J49" s="30">
        <v>3917.3806</v>
      </c>
      <c r="K49" s="30">
        <v>559.63</v>
      </c>
      <c r="L49" s="30">
        <v>1119.2516</v>
      </c>
      <c r="M49" s="31"/>
      <c r="N49" s="30">
        <v>4666.19</v>
      </c>
      <c r="O49" s="31"/>
      <c r="P49" s="31"/>
      <c r="Q49" s="31"/>
      <c r="R49" s="31"/>
      <c r="S49" s="31"/>
    </row>
    <row r="50" spans="1:19" ht="27.75">
      <c r="A50" s="25" t="s">
        <v>98</v>
      </c>
      <c r="B50" s="30" t="s">
        <v>92</v>
      </c>
      <c r="C50" s="30">
        <v>4666.19</v>
      </c>
      <c r="D50" s="30">
        <v>4666.19</v>
      </c>
      <c r="E50" s="30">
        <v>3266.333</v>
      </c>
      <c r="F50" s="30">
        <v>466.619</v>
      </c>
      <c r="G50" s="30">
        <v>933.238</v>
      </c>
      <c r="H50" s="31"/>
      <c r="I50" s="30">
        <v>4666.19</v>
      </c>
      <c r="J50" s="31"/>
      <c r="K50" s="31"/>
      <c r="L50" s="31"/>
      <c r="M50" s="31"/>
      <c r="N50" s="31"/>
      <c r="O50" s="31"/>
      <c r="P50" s="31"/>
      <c r="Q50" s="31"/>
      <c r="R50" s="31"/>
      <c r="S50" s="31"/>
    </row>
    <row r="51" spans="1:19" ht="27.75">
      <c r="A51" s="25" t="s">
        <v>99</v>
      </c>
      <c r="B51" s="30" t="s">
        <v>92</v>
      </c>
      <c r="C51" s="30">
        <v>985</v>
      </c>
      <c r="D51" s="30">
        <v>985</v>
      </c>
      <c r="E51" s="35"/>
      <c r="F51" s="30">
        <v>985</v>
      </c>
      <c r="G51" s="31"/>
      <c r="H51" s="31"/>
      <c r="I51" s="30">
        <v>985</v>
      </c>
      <c r="J51" s="31"/>
      <c r="K51" s="31"/>
      <c r="L51" s="31"/>
      <c r="M51" s="31"/>
      <c r="N51" s="31"/>
      <c r="O51" s="31"/>
      <c r="P51" s="31"/>
      <c r="Q51" s="31"/>
      <c r="R51" s="31"/>
      <c r="S51" s="31"/>
    </row>
    <row r="52" spans="1:19" ht="26.25" customHeight="1">
      <c r="A52" s="25" t="s">
        <v>100</v>
      </c>
      <c r="B52" s="30" t="s">
        <v>92</v>
      </c>
      <c r="C52" s="30">
        <v>520</v>
      </c>
      <c r="D52" s="30">
        <v>520</v>
      </c>
      <c r="E52" s="34"/>
      <c r="F52" s="30">
        <v>520</v>
      </c>
      <c r="G52" s="30"/>
      <c r="H52" s="31"/>
      <c r="I52" s="30">
        <v>520</v>
      </c>
      <c r="J52" s="31"/>
      <c r="K52" s="31"/>
      <c r="L52" s="31"/>
      <c r="M52" s="31"/>
      <c r="N52" s="31"/>
      <c r="O52" s="31"/>
      <c r="P52" s="31"/>
      <c r="Q52" s="31"/>
      <c r="R52" s="31"/>
      <c r="S52" s="31"/>
    </row>
    <row r="53" spans="1:19" ht="27.75">
      <c r="A53" s="25" t="s">
        <v>101</v>
      </c>
      <c r="B53" s="30" t="s">
        <v>92</v>
      </c>
      <c r="C53" s="30">
        <v>880</v>
      </c>
      <c r="D53" s="30">
        <v>880</v>
      </c>
      <c r="E53" s="31"/>
      <c r="F53" s="31">
        <v>200</v>
      </c>
      <c r="G53" s="31"/>
      <c r="H53" s="31"/>
      <c r="I53" s="31">
        <v>200</v>
      </c>
      <c r="J53" s="31"/>
      <c r="K53" s="31">
        <v>480</v>
      </c>
      <c r="L53" s="31"/>
      <c r="M53" s="31"/>
      <c r="N53" s="31">
        <v>480</v>
      </c>
      <c r="O53" s="31"/>
      <c r="P53" s="31"/>
      <c r="Q53" s="31"/>
      <c r="R53" s="31"/>
      <c r="S53" s="31"/>
    </row>
    <row r="54" spans="1:19" ht="27.75">
      <c r="A54" s="25" t="s">
        <v>38</v>
      </c>
      <c r="B54" s="30" t="s">
        <v>92</v>
      </c>
      <c r="C54" s="30">
        <v>480</v>
      </c>
      <c r="D54" s="30">
        <v>480</v>
      </c>
      <c r="E54" s="30">
        <f>'[1]Лист3'!E18</f>
        <v>0</v>
      </c>
      <c r="F54" s="30"/>
      <c r="G54" s="30"/>
      <c r="H54" s="30">
        <f>'[1]Лист3'!H18</f>
        <v>0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1"/>
    </row>
    <row r="55" spans="1:19" s="8" customFormat="1" ht="27.75">
      <c r="A55" s="25" t="s">
        <v>41</v>
      </c>
      <c r="B55" s="30" t="s">
        <v>92</v>
      </c>
      <c r="C55" s="30">
        <v>450</v>
      </c>
      <c r="D55" s="30">
        <v>450</v>
      </c>
      <c r="E55" s="30"/>
      <c r="F55" s="31">
        <v>450</v>
      </c>
      <c r="G55" s="31"/>
      <c r="H55" s="31">
        <f>'[1]Лист3'!H19</f>
        <v>0</v>
      </c>
      <c r="I55" s="31">
        <v>450</v>
      </c>
      <c r="J55" s="31"/>
      <c r="K55" s="30"/>
      <c r="L55" s="30">
        <v>224</v>
      </c>
      <c r="M55" s="31"/>
      <c r="N55" s="30"/>
      <c r="O55" s="31"/>
      <c r="P55" s="31"/>
      <c r="Q55" s="31"/>
      <c r="R55" s="31"/>
      <c r="S55" s="31"/>
    </row>
    <row r="56" spans="1:19" ht="28.5">
      <c r="A56" s="25" t="s">
        <v>39</v>
      </c>
      <c r="B56" s="30" t="s">
        <v>92</v>
      </c>
      <c r="C56" s="30">
        <v>720</v>
      </c>
      <c r="D56" s="30">
        <v>720</v>
      </c>
      <c r="E56" s="30"/>
      <c r="F56" s="30"/>
      <c r="G56" s="30"/>
      <c r="H56" s="30"/>
      <c r="I56" s="30"/>
      <c r="J56" s="30"/>
      <c r="K56" s="30">
        <v>720</v>
      </c>
      <c r="L56" s="30"/>
      <c r="M56" s="30"/>
      <c r="N56" s="30">
        <v>720</v>
      </c>
      <c r="O56" s="30"/>
      <c r="P56" s="30"/>
      <c r="Q56" s="30"/>
      <c r="R56" s="30"/>
      <c r="S56" s="31">
        <f>Q56+P56</f>
        <v>0</v>
      </c>
    </row>
    <row r="57" spans="1:19" ht="27.75">
      <c r="A57" s="25" t="s">
        <v>46</v>
      </c>
      <c r="B57" s="30" t="s">
        <v>92</v>
      </c>
      <c r="C57" s="30">
        <v>450</v>
      </c>
      <c r="D57" s="30">
        <v>450</v>
      </c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1">
        <f>Q57+P57</f>
        <v>0</v>
      </c>
    </row>
    <row r="58" spans="1:19" ht="27.75">
      <c r="A58" s="25" t="s">
        <v>102</v>
      </c>
      <c r="B58" s="30" t="s">
        <v>92</v>
      </c>
      <c r="C58" s="30">
        <v>420</v>
      </c>
      <c r="D58" s="30">
        <v>420</v>
      </c>
      <c r="E58" s="30"/>
      <c r="F58" s="30">
        <v>420</v>
      </c>
      <c r="G58" s="30"/>
      <c r="H58" s="30"/>
      <c r="I58" s="30">
        <v>420</v>
      </c>
      <c r="J58" s="30"/>
      <c r="K58" s="30"/>
      <c r="L58" s="30"/>
      <c r="M58" s="30"/>
      <c r="N58" s="30"/>
      <c r="O58" s="30"/>
      <c r="P58" s="30"/>
      <c r="Q58" s="30"/>
      <c r="R58" s="30"/>
      <c r="S58" s="31"/>
    </row>
    <row r="59" spans="1:19" ht="27.75">
      <c r="A59" s="25" t="s">
        <v>40</v>
      </c>
      <c r="B59" s="30" t="s">
        <v>92</v>
      </c>
      <c r="C59" s="30">
        <v>450</v>
      </c>
      <c r="D59" s="30">
        <v>450</v>
      </c>
      <c r="E59" s="30">
        <f>'[1]Лист3'!E23</f>
        <v>0</v>
      </c>
      <c r="F59" s="30"/>
      <c r="G59" s="35"/>
      <c r="H59" s="30">
        <f>'[1]Лист3'!H23</f>
        <v>0</v>
      </c>
      <c r="I59" s="30"/>
      <c r="J59" s="30"/>
      <c r="K59" s="30">
        <v>450</v>
      </c>
      <c r="L59" s="30"/>
      <c r="M59" s="30"/>
      <c r="N59" s="30">
        <v>450</v>
      </c>
      <c r="O59" s="30"/>
      <c r="P59" s="30"/>
      <c r="Q59" s="30"/>
      <c r="R59" s="30"/>
      <c r="S59" s="31">
        <f>Q59+P59</f>
        <v>0</v>
      </c>
    </row>
    <row r="60" spans="1:19" ht="27">
      <c r="A60" s="25" t="s">
        <v>43</v>
      </c>
      <c r="B60" s="30" t="s">
        <v>92</v>
      </c>
      <c r="C60" s="30">
        <v>500</v>
      </c>
      <c r="D60" s="30">
        <v>500</v>
      </c>
      <c r="E60" s="30"/>
      <c r="F60" s="30"/>
      <c r="G60" s="36"/>
      <c r="H60" s="30"/>
      <c r="I60" s="30"/>
      <c r="J60" s="30"/>
      <c r="K60" s="30"/>
      <c r="L60" s="30">
        <v>256</v>
      </c>
      <c r="M60" s="30"/>
      <c r="N60" s="30"/>
      <c r="O60" s="30"/>
      <c r="P60" s="30">
        <v>500</v>
      </c>
      <c r="Q60" s="30"/>
      <c r="R60" s="30"/>
      <c r="S60" s="30">
        <v>500</v>
      </c>
    </row>
    <row r="61" spans="1:19" ht="27">
      <c r="A61" s="25" t="s">
        <v>47</v>
      </c>
      <c r="B61" s="30" t="s">
        <v>92</v>
      </c>
      <c r="C61" s="30">
        <v>580</v>
      </c>
      <c r="D61" s="30">
        <v>580</v>
      </c>
      <c r="E61" s="30"/>
      <c r="F61" s="30"/>
      <c r="G61" s="36"/>
      <c r="H61" s="30"/>
      <c r="I61" s="30"/>
      <c r="J61" s="30"/>
      <c r="K61" s="30"/>
      <c r="L61" s="30">
        <v>320</v>
      </c>
      <c r="M61" s="30"/>
      <c r="N61" s="30"/>
      <c r="O61" s="30"/>
      <c r="P61" s="30">
        <v>580</v>
      </c>
      <c r="Q61" s="30"/>
      <c r="R61" s="30"/>
      <c r="S61" s="30">
        <v>580</v>
      </c>
    </row>
    <row r="62" spans="1:19" ht="27.75">
      <c r="A62" s="25" t="s">
        <v>42</v>
      </c>
      <c r="B62" s="30" t="s">
        <v>92</v>
      </c>
      <c r="C62" s="30">
        <v>600</v>
      </c>
      <c r="D62" s="30">
        <v>600</v>
      </c>
      <c r="E62" s="30"/>
      <c r="F62" s="30"/>
      <c r="G62" s="30"/>
      <c r="H62" s="30"/>
      <c r="I62" s="30"/>
      <c r="J62" s="30"/>
      <c r="K62" s="30"/>
      <c r="L62" s="30">
        <v>224</v>
      </c>
      <c r="M62" s="30"/>
      <c r="N62" s="30"/>
      <c r="O62" s="30"/>
      <c r="P62" s="30">
        <v>600</v>
      </c>
      <c r="Q62" s="30"/>
      <c r="R62" s="30"/>
      <c r="S62" s="31">
        <v>600</v>
      </c>
    </row>
    <row r="63" spans="1:19" ht="27.75">
      <c r="A63" s="25" t="s">
        <v>44</v>
      </c>
      <c r="B63" s="30" t="s">
        <v>92</v>
      </c>
      <c r="C63" s="30">
        <v>580</v>
      </c>
      <c r="D63" s="30">
        <v>580</v>
      </c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>
        <v>580</v>
      </c>
      <c r="Q63" s="30"/>
      <c r="R63" s="30"/>
      <c r="S63" s="31">
        <v>580</v>
      </c>
    </row>
    <row r="64" spans="1:19" ht="27.75">
      <c r="A64" s="25" t="s">
        <v>103</v>
      </c>
      <c r="B64" s="30" t="s">
        <v>92</v>
      </c>
      <c r="C64" s="30">
        <v>480</v>
      </c>
      <c r="D64" s="30">
        <v>480</v>
      </c>
      <c r="E64" s="30"/>
      <c r="F64" s="30">
        <v>480</v>
      </c>
      <c r="G64" s="30"/>
      <c r="H64" s="30"/>
      <c r="I64" s="30">
        <v>480</v>
      </c>
      <c r="J64" s="30"/>
      <c r="K64" s="30"/>
      <c r="L64" s="30"/>
      <c r="M64" s="30"/>
      <c r="N64" s="30"/>
      <c r="O64" s="30"/>
      <c r="P64" s="30"/>
      <c r="Q64" s="30"/>
      <c r="R64" s="30"/>
      <c r="S64" s="31"/>
    </row>
    <row r="65" spans="1:19" ht="27.75">
      <c r="A65" s="25" t="s">
        <v>104</v>
      </c>
      <c r="B65" s="30" t="s">
        <v>92</v>
      </c>
      <c r="C65" s="30">
        <v>670</v>
      </c>
      <c r="D65" s="30">
        <v>670</v>
      </c>
      <c r="E65" s="30"/>
      <c r="F65" s="30"/>
      <c r="G65" s="30"/>
      <c r="H65" s="30"/>
      <c r="I65" s="30"/>
      <c r="J65" s="30"/>
      <c r="K65" s="30">
        <v>670</v>
      </c>
      <c r="L65" s="30"/>
      <c r="M65" s="30"/>
      <c r="N65" s="30">
        <v>670</v>
      </c>
      <c r="O65" s="30"/>
      <c r="P65" s="30"/>
      <c r="Q65" s="30"/>
      <c r="R65" s="30"/>
      <c r="S65" s="31"/>
    </row>
    <row r="66" spans="1:19" ht="27.75">
      <c r="A66" s="2" t="s">
        <v>45</v>
      </c>
      <c r="B66" s="30" t="s">
        <v>92</v>
      </c>
      <c r="C66" s="30">
        <v>480</v>
      </c>
      <c r="D66" s="30">
        <v>480</v>
      </c>
      <c r="E66" s="30">
        <f>'[1]Лист3'!E25</f>
        <v>0</v>
      </c>
      <c r="F66" s="30"/>
      <c r="G66" s="30"/>
      <c r="H66" s="30">
        <f>'[1]Лист3'!H25</f>
        <v>0</v>
      </c>
      <c r="I66" s="30"/>
      <c r="J66" s="30"/>
      <c r="K66" s="30">
        <v>480</v>
      </c>
      <c r="L66" s="30"/>
      <c r="M66" s="30"/>
      <c r="N66" s="30">
        <v>480</v>
      </c>
      <c r="O66" s="30"/>
      <c r="P66" s="30"/>
      <c r="Q66" s="30"/>
      <c r="R66" s="30"/>
      <c r="S66" s="31"/>
    </row>
    <row r="67" spans="1:19" s="8" customFormat="1" ht="55.5">
      <c r="A67" s="37" t="s">
        <v>5</v>
      </c>
      <c r="B67" s="30"/>
      <c r="C67" s="31">
        <f aca="true" t="shared" si="2" ref="C67:S67">C68+C69+C70+C71+C72+C73+C74+C75+C76+C77+C78+C79+C80</f>
        <v>19918</v>
      </c>
      <c r="D67" s="31">
        <f t="shared" si="2"/>
        <v>19918</v>
      </c>
      <c r="E67" s="31">
        <f t="shared" si="2"/>
        <v>3139</v>
      </c>
      <c r="F67" s="31">
        <f t="shared" si="2"/>
        <v>1136</v>
      </c>
      <c r="G67" s="31">
        <f t="shared" si="2"/>
        <v>1944</v>
      </c>
      <c r="H67" s="31">
        <f t="shared" si="2"/>
        <v>0</v>
      </c>
      <c r="I67" s="31">
        <f t="shared" si="2"/>
        <v>6219</v>
      </c>
      <c r="J67" s="31">
        <f t="shared" si="2"/>
        <v>3139</v>
      </c>
      <c r="K67" s="31">
        <f t="shared" si="2"/>
        <v>498</v>
      </c>
      <c r="L67" s="31">
        <f t="shared" si="2"/>
        <v>1096</v>
      </c>
      <c r="M67" s="31">
        <f t="shared" si="2"/>
        <v>0</v>
      </c>
      <c r="N67" s="31">
        <f t="shared" si="2"/>
        <v>4733</v>
      </c>
      <c r="O67" s="31">
        <f t="shared" si="2"/>
        <v>6278</v>
      </c>
      <c r="P67" s="31">
        <f t="shared" si="2"/>
        <v>896</v>
      </c>
      <c r="Q67" s="31">
        <f t="shared" si="2"/>
        <v>1792</v>
      </c>
      <c r="R67" s="31">
        <f t="shared" si="2"/>
        <v>0</v>
      </c>
      <c r="S67" s="31">
        <f t="shared" si="2"/>
        <v>8966</v>
      </c>
    </row>
    <row r="68" spans="1:19" ht="27.75">
      <c r="A68" s="25" t="s">
        <v>22</v>
      </c>
      <c r="B68" s="30" t="s">
        <v>92</v>
      </c>
      <c r="C68" s="30">
        <v>350</v>
      </c>
      <c r="D68" s="30">
        <v>350</v>
      </c>
      <c r="E68" s="30"/>
      <c r="F68" s="30">
        <v>70</v>
      </c>
      <c r="G68" s="30">
        <v>280</v>
      </c>
      <c r="H68" s="30"/>
      <c r="I68" s="31">
        <f>F68+G68</f>
        <v>350</v>
      </c>
      <c r="J68" s="30"/>
      <c r="K68" s="30"/>
      <c r="L68" s="30"/>
      <c r="M68" s="30"/>
      <c r="N68" s="31"/>
      <c r="O68" s="30"/>
      <c r="P68" s="30"/>
      <c r="Q68" s="30"/>
      <c r="R68" s="30"/>
      <c r="S68" s="31"/>
    </row>
    <row r="69" spans="1:19" ht="27.75">
      <c r="A69" s="25" t="s">
        <v>35</v>
      </c>
      <c r="B69" s="30" t="s">
        <v>92</v>
      </c>
      <c r="C69" s="30">
        <v>500</v>
      </c>
      <c r="D69" s="30">
        <v>500</v>
      </c>
      <c r="E69" s="30"/>
      <c r="F69" s="30">
        <v>50</v>
      </c>
      <c r="G69" s="30">
        <v>200</v>
      </c>
      <c r="H69" s="30"/>
      <c r="I69" s="31">
        <f>F69+G69</f>
        <v>250</v>
      </c>
      <c r="J69" s="30"/>
      <c r="K69" s="30">
        <v>50</v>
      </c>
      <c r="L69" s="30">
        <v>200</v>
      </c>
      <c r="M69" s="30"/>
      <c r="N69" s="31">
        <f>K69+L69</f>
        <v>250</v>
      </c>
      <c r="O69" s="30"/>
      <c r="P69" s="30"/>
      <c r="Q69" s="30"/>
      <c r="R69" s="30"/>
      <c r="S69" s="31"/>
    </row>
    <row r="70" spans="1:19" ht="27.75">
      <c r="A70" s="25" t="s">
        <v>26</v>
      </c>
      <c r="B70" s="30" t="s">
        <v>92</v>
      </c>
      <c r="C70" s="30">
        <v>250</v>
      </c>
      <c r="D70" s="30">
        <v>250</v>
      </c>
      <c r="E70" s="30"/>
      <c r="F70" s="30">
        <v>50</v>
      </c>
      <c r="G70" s="30">
        <v>200</v>
      </c>
      <c r="H70" s="30"/>
      <c r="I70" s="31">
        <f>F70+G70</f>
        <v>250</v>
      </c>
      <c r="J70" s="30"/>
      <c r="K70" s="30"/>
      <c r="L70" s="30"/>
      <c r="M70" s="30"/>
      <c r="N70" s="31"/>
      <c r="O70" s="30"/>
      <c r="P70" s="30"/>
      <c r="Q70" s="30"/>
      <c r="R70" s="30"/>
      <c r="S70" s="31"/>
    </row>
    <row r="71" spans="1:19" ht="27.75">
      <c r="A71" s="25" t="str">
        <f>'[1]Лист3'!A38</f>
        <v>Водопровідна мережа с.Явкино - рекострукція</v>
      </c>
      <c r="B71" s="30" t="s">
        <v>92</v>
      </c>
      <c r="C71" s="30">
        <v>2300</v>
      </c>
      <c r="D71" s="30">
        <v>2300</v>
      </c>
      <c r="E71" s="30">
        <v>403</v>
      </c>
      <c r="F71" s="30">
        <v>57</v>
      </c>
      <c r="G71" s="30">
        <v>115</v>
      </c>
      <c r="H71" s="30">
        <f>'[1]Лист3'!H38</f>
        <v>0</v>
      </c>
      <c r="I71" s="31">
        <f aca="true" t="shared" si="3" ref="I71:I80">F71+G71+E71</f>
        <v>575</v>
      </c>
      <c r="J71" s="30">
        <v>403</v>
      </c>
      <c r="K71" s="30">
        <v>57</v>
      </c>
      <c r="L71" s="30">
        <v>115</v>
      </c>
      <c r="M71" s="30"/>
      <c r="N71" s="31">
        <v>575</v>
      </c>
      <c r="O71" s="30">
        <v>806</v>
      </c>
      <c r="P71" s="30">
        <v>114</v>
      </c>
      <c r="Q71" s="30">
        <v>230</v>
      </c>
      <c r="R71" s="30"/>
      <c r="S71" s="31">
        <v>1150</v>
      </c>
    </row>
    <row r="72" spans="1:19" ht="27.75">
      <c r="A72" s="25" t="str">
        <f>'[1]Лист3'!A39</f>
        <v>Водопровідна мережа с.Київське- капітальний ремонт</v>
      </c>
      <c r="B72" s="30" t="s">
        <v>92</v>
      </c>
      <c r="C72" s="30">
        <v>100</v>
      </c>
      <c r="D72" s="30">
        <v>100</v>
      </c>
      <c r="E72" s="30">
        <f>'[1]Лист3'!E39</f>
        <v>0</v>
      </c>
      <c r="F72" s="30">
        <v>100</v>
      </c>
      <c r="G72" s="30">
        <f>'[1]Лист3'!G39</f>
        <v>0</v>
      </c>
      <c r="H72" s="30">
        <f>'[1]Лист3'!H39</f>
        <v>0</v>
      </c>
      <c r="I72" s="31">
        <f t="shared" si="3"/>
        <v>100</v>
      </c>
      <c r="J72" s="30"/>
      <c r="K72" s="30"/>
      <c r="L72" s="30"/>
      <c r="M72" s="30"/>
      <c r="N72" s="31"/>
      <c r="O72" s="30"/>
      <c r="P72" s="30"/>
      <c r="Q72" s="30"/>
      <c r="R72" s="30"/>
      <c r="S72" s="31"/>
    </row>
    <row r="73" spans="1:19" ht="27.75">
      <c r="A73" s="25" t="s">
        <v>36</v>
      </c>
      <c r="B73" s="30" t="s">
        <v>92</v>
      </c>
      <c r="C73" s="30">
        <v>100</v>
      </c>
      <c r="D73" s="30">
        <v>100</v>
      </c>
      <c r="E73" s="30">
        <f>'[1]Лист3'!E40</f>
        <v>0</v>
      </c>
      <c r="F73" s="30">
        <v>100</v>
      </c>
      <c r="G73" s="30">
        <f>'[1]Лист3'!G40</f>
        <v>0</v>
      </c>
      <c r="H73" s="30">
        <f>'[1]Лист3'!H40</f>
        <v>0</v>
      </c>
      <c r="I73" s="31">
        <f t="shared" si="3"/>
        <v>100</v>
      </c>
      <c r="J73" s="30"/>
      <c r="K73" s="30"/>
      <c r="L73" s="30"/>
      <c r="M73" s="30"/>
      <c r="N73" s="31"/>
      <c r="O73" s="30"/>
      <c r="P73" s="30"/>
      <c r="Q73" s="30"/>
      <c r="R73" s="30"/>
      <c r="S73" s="31"/>
    </row>
    <row r="74" spans="1:19" ht="27.75">
      <c r="A74" s="25" t="s">
        <v>37</v>
      </c>
      <c r="B74" s="30" t="s">
        <v>92</v>
      </c>
      <c r="C74" s="30">
        <v>100</v>
      </c>
      <c r="D74" s="30">
        <v>100</v>
      </c>
      <c r="E74" s="30"/>
      <c r="F74" s="30">
        <v>100</v>
      </c>
      <c r="G74" s="30"/>
      <c r="H74" s="30"/>
      <c r="I74" s="31">
        <f t="shared" si="3"/>
        <v>100</v>
      </c>
      <c r="J74" s="30"/>
      <c r="K74" s="30"/>
      <c r="L74" s="30"/>
      <c r="M74" s="30"/>
      <c r="N74" s="31"/>
      <c r="O74" s="30"/>
      <c r="P74" s="30"/>
      <c r="Q74" s="30"/>
      <c r="R74" s="30"/>
      <c r="S74" s="31"/>
    </row>
    <row r="75" spans="1:19" ht="27.75">
      <c r="A75" s="25" t="s">
        <v>17</v>
      </c>
      <c r="B75" s="30" t="s">
        <v>92</v>
      </c>
      <c r="C75" s="30">
        <v>50</v>
      </c>
      <c r="D75" s="30">
        <v>50</v>
      </c>
      <c r="E75" s="30"/>
      <c r="F75" s="30">
        <v>50</v>
      </c>
      <c r="G75" s="30"/>
      <c r="H75" s="30"/>
      <c r="I75" s="31">
        <f t="shared" si="3"/>
        <v>50</v>
      </c>
      <c r="J75" s="30"/>
      <c r="K75" s="30"/>
      <c r="L75" s="30"/>
      <c r="M75" s="30"/>
      <c r="N75" s="31"/>
      <c r="O75" s="30"/>
      <c r="P75" s="30"/>
      <c r="Q75" s="30"/>
      <c r="R75" s="30"/>
      <c r="S75" s="31"/>
    </row>
    <row r="76" spans="1:19" ht="27.75">
      <c r="A76" s="25" t="s">
        <v>15</v>
      </c>
      <c r="B76" s="30" t="s">
        <v>92</v>
      </c>
      <c r="C76" s="30">
        <v>76</v>
      </c>
      <c r="D76" s="30">
        <v>76</v>
      </c>
      <c r="E76" s="30"/>
      <c r="F76" s="30">
        <v>76</v>
      </c>
      <c r="G76" s="30"/>
      <c r="H76" s="30"/>
      <c r="I76" s="31">
        <f t="shared" si="3"/>
        <v>76</v>
      </c>
      <c r="J76" s="30"/>
      <c r="K76" s="30"/>
      <c r="L76" s="30"/>
      <c r="M76" s="30"/>
      <c r="N76" s="31"/>
      <c r="O76" s="30"/>
      <c r="P76" s="30"/>
      <c r="Q76" s="30"/>
      <c r="R76" s="30"/>
      <c r="S76" s="31"/>
    </row>
    <row r="77" spans="1:19" ht="27.75">
      <c r="A77" s="25" t="s">
        <v>25</v>
      </c>
      <c r="B77" s="30" t="s">
        <v>92</v>
      </c>
      <c r="C77" s="30">
        <v>2500</v>
      </c>
      <c r="D77" s="30">
        <v>2500</v>
      </c>
      <c r="E77" s="30">
        <v>437</v>
      </c>
      <c r="F77" s="30">
        <v>63</v>
      </c>
      <c r="G77" s="30">
        <v>125</v>
      </c>
      <c r="H77" s="30"/>
      <c r="I77" s="31">
        <f t="shared" si="3"/>
        <v>625</v>
      </c>
      <c r="J77" s="30">
        <v>437</v>
      </c>
      <c r="K77" s="30">
        <v>63</v>
      </c>
      <c r="L77" s="30">
        <v>125</v>
      </c>
      <c r="M77" s="30"/>
      <c r="N77" s="31">
        <f>J77+K77+L77</f>
        <v>625</v>
      </c>
      <c r="O77" s="30">
        <v>874</v>
      </c>
      <c r="P77" s="30">
        <v>126</v>
      </c>
      <c r="Q77" s="30">
        <v>250</v>
      </c>
      <c r="R77" s="30"/>
      <c r="S77" s="31">
        <f>O77+P77+Q77</f>
        <v>1250</v>
      </c>
    </row>
    <row r="78" spans="1:19" ht="27.75">
      <c r="A78" s="25" t="s">
        <v>19</v>
      </c>
      <c r="B78" s="30" t="s">
        <v>92</v>
      </c>
      <c r="C78" s="30">
        <v>5000</v>
      </c>
      <c r="D78" s="30">
        <v>5000</v>
      </c>
      <c r="E78" s="30">
        <v>875</v>
      </c>
      <c r="F78" s="30">
        <v>125</v>
      </c>
      <c r="G78" s="30">
        <v>250</v>
      </c>
      <c r="H78" s="30"/>
      <c r="I78" s="31">
        <f t="shared" si="3"/>
        <v>1250</v>
      </c>
      <c r="J78" s="30">
        <v>875</v>
      </c>
      <c r="K78" s="30">
        <v>125</v>
      </c>
      <c r="L78" s="30">
        <v>250</v>
      </c>
      <c r="M78" s="30"/>
      <c r="N78" s="31">
        <f>J78+K78+L78</f>
        <v>1250</v>
      </c>
      <c r="O78" s="30">
        <v>1750</v>
      </c>
      <c r="P78" s="30">
        <v>250</v>
      </c>
      <c r="Q78" s="30">
        <v>500</v>
      </c>
      <c r="R78" s="30"/>
      <c r="S78" s="31">
        <f>O78+P78+Q78</f>
        <v>2500</v>
      </c>
    </row>
    <row r="79" spans="1:19" ht="28.5">
      <c r="A79" s="25" t="s">
        <v>18</v>
      </c>
      <c r="B79" s="30" t="s">
        <v>92</v>
      </c>
      <c r="C79" s="30">
        <v>460</v>
      </c>
      <c r="D79" s="30">
        <v>460</v>
      </c>
      <c r="E79" s="30"/>
      <c r="F79" s="30">
        <v>92</v>
      </c>
      <c r="G79" s="30">
        <v>368</v>
      </c>
      <c r="H79" s="30"/>
      <c r="I79" s="31">
        <f t="shared" si="3"/>
        <v>460</v>
      </c>
      <c r="J79" s="30"/>
      <c r="K79" s="30"/>
      <c r="L79" s="30"/>
      <c r="M79" s="30"/>
      <c r="N79" s="31">
        <f>J79+K79+L79</f>
        <v>0</v>
      </c>
      <c r="O79" s="30"/>
      <c r="P79" s="30"/>
      <c r="Q79" s="30"/>
      <c r="R79" s="30"/>
      <c r="S79" s="31">
        <f>O79+P79+Q79</f>
        <v>0</v>
      </c>
    </row>
    <row r="80" spans="1:19" ht="27.75">
      <c r="A80" s="25" t="s">
        <v>6</v>
      </c>
      <c r="B80" s="30" t="s">
        <v>92</v>
      </c>
      <c r="C80" s="30">
        <v>8132</v>
      </c>
      <c r="D80" s="30">
        <v>8132</v>
      </c>
      <c r="E80" s="30">
        <v>1424</v>
      </c>
      <c r="F80" s="30">
        <v>203</v>
      </c>
      <c r="G80" s="30">
        <v>406</v>
      </c>
      <c r="H80" s="30"/>
      <c r="I80" s="31">
        <f t="shared" si="3"/>
        <v>2033</v>
      </c>
      <c r="J80" s="30">
        <v>1424</v>
      </c>
      <c r="K80" s="30">
        <v>203</v>
      </c>
      <c r="L80" s="30">
        <v>406</v>
      </c>
      <c r="M80" s="30"/>
      <c r="N80" s="31">
        <f>J80+K80+L80</f>
        <v>2033</v>
      </c>
      <c r="O80" s="30">
        <v>2848</v>
      </c>
      <c r="P80" s="30">
        <v>406</v>
      </c>
      <c r="Q80" s="30">
        <v>812</v>
      </c>
      <c r="R80" s="30"/>
      <c r="S80" s="31">
        <f>O80+P80+Q80</f>
        <v>4066</v>
      </c>
    </row>
    <row r="81" spans="1:19" ht="27.75">
      <c r="A81" s="33" t="s">
        <v>112</v>
      </c>
      <c r="B81" s="31">
        <f>'[1]Лист3'!B66</f>
        <v>0</v>
      </c>
      <c r="C81" s="31">
        <f aca="true" t="shared" si="4" ref="C81:R81">C84+C83+C82</f>
        <v>20000</v>
      </c>
      <c r="D81" s="31">
        <f t="shared" si="4"/>
        <v>20000</v>
      </c>
      <c r="E81" s="31">
        <f t="shared" si="4"/>
        <v>3500</v>
      </c>
      <c r="F81" s="31">
        <f t="shared" si="4"/>
        <v>500</v>
      </c>
      <c r="G81" s="31">
        <f t="shared" si="4"/>
        <v>1000</v>
      </c>
      <c r="H81" s="31">
        <f t="shared" si="4"/>
        <v>0</v>
      </c>
      <c r="I81" s="31">
        <f t="shared" si="4"/>
        <v>5000</v>
      </c>
      <c r="J81" s="31">
        <f t="shared" si="4"/>
        <v>3500</v>
      </c>
      <c r="K81" s="31">
        <f t="shared" si="4"/>
        <v>500</v>
      </c>
      <c r="L81" s="31">
        <f t="shared" si="4"/>
        <v>1000</v>
      </c>
      <c r="M81" s="31">
        <f t="shared" si="4"/>
        <v>0</v>
      </c>
      <c r="N81" s="31">
        <f t="shared" si="4"/>
        <v>5000</v>
      </c>
      <c r="O81" s="31">
        <f t="shared" si="4"/>
        <v>5250</v>
      </c>
      <c r="P81" s="31">
        <f t="shared" si="4"/>
        <v>750</v>
      </c>
      <c r="Q81" s="31">
        <f t="shared" si="4"/>
        <v>1500</v>
      </c>
      <c r="R81" s="31">
        <f t="shared" si="4"/>
        <v>0</v>
      </c>
      <c r="S81" s="31">
        <f>S84+S83+S82</f>
        <v>7500</v>
      </c>
    </row>
    <row r="82" spans="1:19" s="8" customFormat="1" ht="27.75">
      <c r="A82" s="25" t="str">
        <f>'[1]Лист3'!A67</f>
        <v>Капітальний ремонт доріг загального користування</v>
      </c>
      <c r="B82" s="30" t="s">
        <v>92</v>
      </c>
      <c r="C82" s="30">
        <v>7000</v>
      </c>
      <c r="D82" s="30">
        <v>7000</v>
      </c>
      <c r="E82" s="30">
        <v>1225</v>
      </c>
      <c r="F82" s="30">
        <v>175</v>
      </c>
      <c r="G82" s="30">
        <v>350</v>
      </c>
      <c r="H82" s="30">
        <f>'[1]Лист3'!H67</f>
        <v>0</v>
      </c>
      <c r="I82" s="31">
        <f>F82+G82+E82</f>
        <v>1750</v>
      </c>
      <c r="J82" s="30">
        <v>1225</v>
      </c>
      <c r="K82" s="30">
        <v>175</v>
      </c>
      <c r="L82" s="30">
        <v>350</v>
      </c>
      <c r="M82" s="30"/>
      <c r="N82" s="31">
        <f>J82+K82+L82</f>
        <v>1750</v>
      </c>
      <c r="O82" s="30">
        <v>2450</v>
      </c>
      <c r="P82" s="30">
        <v>350</v>
      </c>
      <c r="Q82" s="30">
        <v>700</v>
      </c>
      <c r="R82" s="30"/>
      <c r="S82" s="31">
        <f aca="true" t="shared" si="5" ref="S82:S100">O82+P82+Q82</f>
        <v>3500</v>
      </c>
    </row>
    <row r="83" spans="1:19" s="8" customFormat="1" ht="27.75">
      <c r="A83" s="25" t="str">
        <f>'[1]Лист3'!A68</f>
        <v>Капітальний ремонт доріг комунальної власності</v>
      </c>
      <c r="B83" s="30" t="s">
        <v>92</v>
      </c>
      <c r="C83" s="30">
        <v>3000</v>
      </c>
      <c r="D83" s="30">
        <v>3000</v>
      </c>
      <c r="E83" s="30">
        <v>525</v>
      </c>
      <c r="F83" s="30">
        <v>75</v>
      </c>
      <c r="G83" s="30">
        <v>150</v>
      </c>
      <c r="H83" s="30">
        <f>'[1]Лист3'!H68</f>
        <v>0</v>
      </c>
      <c r="I83" s="31">
        <f>F83+G83+E83</f>
        <v>750</v>
      </c>
      <c r="J83" s="30">
        <v>525</v>
      </c>
      <c r="K83" s="30">
        <v>75</v>
      </c>
      <c r="L83" s="30">
        <v>150</v>
      </c>
      <c r="M83" s="30"/>
      <c r="N83" s="31">
        <f>J83+K83+L83</f>
        <v>750</v>
      </c>
      <c r="O83" s="30">
        <v>1050</v>
      </c>
      <c r="P83" s="30">
        <v>150</v>
      </c>
      <c r="Q83" s="30">
        <v>300</v>
      </c>
      <c r="R83" s="30"/>
      <c r="S83" s="31">
        <f t="shared" si="5"/>
        <v>1500</v>
      </c>
    </row>
    <row r="84" spans="1:19" ht="27.75">
      <c r="A84" s="25" t="s">
        <v>82</v>
      </c>
      <c r="B84" s="30" t="s">
        <v>92</v>
      </c>
      <c r="C84" s="30">
        <v>10000</v>
      </c>
      <c r="D84" s="30">
        <v>10000</v>
      </c>
      <c r="E84" s="30">
        <v>1750</v>
      </c>
      <c r="F84" s="30">
        <v>250</v>
      </c>
      <c r="G84" s="30">
        <v>500</v>
      </c>
      <c r="H84" s="30">
        <f>'[1]Лист3'!H69</f>
        <v>0</v>
      </c>
      <c r="I84" s="31">
        <f>F84+G84+E84</f>
        <v>2500</v>
      </c>
      <c r="J84" s="30">
        <v>1750</v>
      </c>
      <c r="K84" s="30">
        <v>250</v>
      </c>
      <c r="L84" s="30">
        <v>500</v>
      </c>
      <c r="M84" s="30"/>
      <c r="N84" s="31">
        <f>J84+K84+L84</f>
        <v>2500</v>
      </c>
      <c r="O84" s="30">
        <v>1750</v>
      </c>
      <c r="P84" s="30">
        <v>250</v>
      </c>
      <c r="Q84" s="30">
        <v>500</v>
      </c>
      <c r="R84" s="30"/>
      <c r="S84" s="31">
        <f t="shared" si="5"/>
        <v>2500</v>
      </c>
    </row>
    <row r="85" spans="1:19" ht="27.75">
      <c r="A85" s="33" t="s">
        <v>113</v>
      </c>
      <c r="B85" s="30"/>
      <c r="C85" s="31">
        <f>C86+C87+C88+C89+C90+C92+C91</f>
        <v>6140</v>
      </c>
      <c r="D85" s="31">
        <f>D86+D87+D88+D89+D90+D92+D91</f>
        <v>6140</v>
      </c>
      <c r="E85" s="31">
        <f aca="true" t="shared" si="6" ref="E85:S85">E86+E87+E88+E89+E90+E92</f>
        <v>875</v>
      </c>
      <c r="F85" s="31">
        <f t="shared" si="6"/>
        <v>339</v>
      </c>
      <c r="G85" s="31">
        <f t="shared" si="6"/>
        <v>947</v>
      </c>
      <c r="H85" s="31">
        <f t="shared" si="6"/>
        <v>0</v>
      </c>
      <c r="I85" s="31">
        <f>I86+I87+I88+I89+I90+I92+I91</f>
        <v>2311</v>
      </c>
      <c r="J85" s="31">
        <f t="shared" si="6"/>
        <v>875</v>
      </c>
      <c r="K85" s="31">
        <f>K86+K87+K88+K89+K90+K92+K91</f>
        <v>391</v>
      </c>
      <c r="L85" s="31">
        <f t="shared" si="6"/>
        <v>713</v>
      </c>
      <c r="M85" s="31">
        <f t="shared" si="6"/>
        <v>0</v>
      </c>
      <c r="N85" s="31">
        <f>N86+N87+N88+N89+N90+N92+N91</f>
        <v>1979</v>
      </c>
      <c r="O85" s="31">
        <f>O86+O87+O88+O89+O90+O92</f>
        <v>1050</v>
      </c>
      <c r="P85" s="31">
        <f t="shared" si="6"/>
        <v>200</v>
      </c>
      <c r="Q85" s="31">
        <f t="shared" si="6"/>
        <v>500</v>
      </c>
      <c r="R85" s="31">
        <f t="shared" si="6"/>
        <v>0</v>
      </c>
      <c r="S85" s="31">
        <f t="shared" si="6"/>
        <v>1750</v>
      </c>
    </row>
    <row r="86" spans="1:19" ht="27.75">
      <c r="A86" s="25" t="s">
        <v>7</v>
      </c>
      <c r="B86" s="30" t="s">
        <v>92</v>
      </c>
      <c r="C86" s="30">
        <v>1000</v>
      </c>
      <c r="D86" s="30">
        <v>1000</v>
      </c>
      <c r="E86" s="30"/>
      <c r="F86" s="30">
        <v>50</v>
      </c>
      <c r="G86" s="30">
        <v>200</v>
      </c>
      <c r="H86" s="30"/>
      <c r="I86" s="31">
        <f aca="true" t="shared" si="7" ref="I86:I93">F86+G86+E86</f>
        <v>250</v>
      </c>
      <c r="J86" s="30"/>
      <c r="K86" s="30">
        <v>50</v>
      </c>
      <c r="L86" s="30">
        <v>200</v>
      </c>
      <c r="M86" s="30"/>
      <c r="N86" s="31">
        <f aca="true" t="shared" si="8" ref="N86:N93">J86+K86+L86</f>
        <v>250</v>
      </c>
      <c r="O86" s="30"/>
      <c r="P86" s="30">
        <v>50</v>
      </c>
      <c r="Q86" s="30">
        <v>200</v>
      </c>
      <c r="R86" s="30"/>
      <c r="S86" s="31">
        <f t="shared" si="5"/>
        <v>250</v>
      </c>
    </row>
    <row r="87" spans="1:19" ht="27.75">
      <c r="A87" s="25" t="s">
        <v>16</v>
      </c>
      <c r="B87" s="30" t="s">
        <v>92</v>
      </c>
      <c r="C87" s="30">
        <v>658</v>
      </c>
      <c r="D87" s="30">
        <v>658</v>
      </c>
      <c r="E87" s="30"/>
      <c r="F87" s="30">
        <v>66</v>
      </c>
      <c r="G87" s="30">
        <v>263</v>
      </c>
      <c r="H87" s="30"/>
      <c r="I87" s="31">
        <f t="shared" si="7"/>
        <v>329</v>
      </c>
      <c r="J87" s="30"/>
      <c r="K87" s="30">
        <v>66</v>
      </c>
      <c r="L87" s="30">
        <v>263</v>
      </c>
      <c r="M87" s="30"/>
      <c r="N87" s="31">
        <f t="shared" si="8"/>
        <v>329</v>
      </c>
      <c r="O87" s="30"/>
      <c r="P87" s="30"/>
      <c r="Q87" s="30"/>
      <c r="R87" s="30"/>
      <c r="S87" s="31">
        <f t="shared" si="5"/>
        <v>0</v>
      </c>
    </row>
    <row r="88" spans="1:19" ht="27.75">
      <c r="A88" s="25" t="s">
        <v>14</v>
      </c>
      <c r="B88" s="30" t="s">
        <v>92</v>
      </c>
      <c r="C88" s="30">
        <v>40</v>
      </c>
      <c r="D88" s="30">
        <v>40</v>
      </c>
      <c r="E88" s="30"/>
      <c r="F88" s="30">
        <v>40</v>
      </c>
      <c r="G88" s="30"/>
      <c r="H88" s="30"/>
      <c r="I88" s="31">
        <f t="shared" si="7"/>
        <v>40</v>
      </c>
      <c r="J88" s="30"/>
      <c r="K88" s="30"/>
      <c r="L88" s="30"/>
      <c r="M88" s="30"/>
      <c r="N88" s="31">
        <f t="shared" si="8"/>
        <v>0</v>
      </c>
      <c r="O88" s="30"/>
      <c r="P88" s="30"/>
      <c r="Q88" s="30"/>
      <c r="R88" s="30"/>
      <c r="S88" s="31">
        <f t="shared" si="5"/>
        <v>0</v>
      </c>
    </row>
    <row r="89" spans="1:19" ht="27.75">
      <c r="A89" s="25" t="s">
        <v>20</v>
      </c>
      <c r="B89" s="30" t="s">
        <v>92</v>
      </c>
      <c r="C89" s="30">
        <v>3000</v>
      </c>
      <c r="D89" s="30">
        <v>3000</v>
      </c>
      <c r="E89" s="30">
        <v>525</v>
      </c>
      <c r="F89" s="30">
        <v>75</v>
      </c>
      <c r="G89" s="30">
        <v>150</v>
      </c>
      <c r="H89" s="30"/>
      <c r="I89" s="31">
        <f t="shared" si="7"/>
        <v>750</v>
      </c>
      <c r="J89" s="30">
        <v>525</v>
      </c>
      <c r="K89" s="30">
        <v>75</v>
      </c>
      <c r="L89" s="30">
        <v>150</v>
      </c>
      <c r="M89" s="30"/>
      <c r="N89" s="31">
        <f t="shared" si="8"/>
        <v>750</v>
      </c>
      <c r="O89" s="30">
        <v>1050</v>
      </c>
      <c r="P89" s="30">
        <v>150</v>
      </c>
      <c r="Q89" s="30">
        <v>300</v>
      </c>
      <c r="R89" s="30"/>
      <c r="S89" s="31">
        <f t="shared" si="5"/>
        <v>1500</v>
      </c>
    </row>
    <row r="90" spans="1:19" ht="27.75">
      <c r="A90" s="25" t="s">
        <v>8</v>
      </c>
      <c r="B90" s="30" t="s">
        <v>92</v>
      </c>
      <c r="C90" s="30">
        <v>1000</v>
      </c>
      <c r="D90" s="30">
        <v>1000</v>
      </c>
      <c r="E90" s="30">
        <v>350</v>
      </c>
      <c r="F90" s="30">
        <v>50</v>
      </c>
      <c r="G90" s="30">
        <v>100</v>
      </c>
      <c r="H90" s="30"/>
      <c r="I90" s="31">
        <f t="shared" si="7"/>
        <v>500</v>
      </c>
      <c r="J90" s="30">
        <v>350</v>
      </c>
      <c r="K90" s="30">
        <v>50</v>
      </c>
      <c r="L90" s="30">
        <v>100</v>
      </c>
      <c r="M90" s="30"/>
      <c r="N90" s="31">
        <f t="shared" si="8"/>
        <v>500</v>
      </c>
      <c r="O90" s="30"/>
      <c r="P90" s="30"/>
      <c r="Q90" s="30"/>
      <c r="R90" s="30"/>
      <c r="S90" s="31">
        <f t="shared" si="5"/>
        <v>0</v>
      </c>
    </row>
    <row r="91" spans="1:19" ht="27.75">
      <c r="A91" s="25" t="s">
        <v>88</v>
      </c>
      <c r="B91" s="30" t="s">
        <v>92</v>
      </c>
      <c r="C91" s="30">
        <v>150</v>
      </c>
      <c r="D91" s="30">
        <v>150</v>
      </c>
      <c r="E91" s="30"/>
      <c r="F91" s="30">
        <v>150</v>
      </c>
      <c r="G91" s="30"/>
      <c r="H91" s="30"/>
      <c r="I91" s="31">
        <f>SUM(F91:H91)</f>
        <v>150</v>
      </c>
      <c r="J91" s="30"/>
      <c r="K91" s="30">
        <v>150</v>
      </c>
      <c r="L91" s="30"/>
      <c r="M91" s="30"/>
      <c r="N91" s="31">
        <f>SUM(K91:M91)</f>
        <v>150</v>
      </c>
      <c r="O91" s="30"/>
      <c r="P91" s="30"/>
      <c r="Q91" s="30"/>
      <c r="R91" s="30"/>
      <c r="S91" s="31"/>
    </row>
    <row r="92" spans="1:19" ht="27.75">
      <c r="A92" s="25" t="s">
        <v>9</v>
      </c>
      <c r="B92" s="30" t="s">
        <v>92</v>
      </c>
      <c r="C92" s="30">
        <v>292</v>
      </c>
      <c r="D92" s="30">
        <v>292</v>
      </c>
      <c r="E92" s="30"/>
      <c r="F92" s="30">
        <v>58</v>
      </c>
      <c r="G92" s="30">
        <v>234</v>
      </c>
      <c r="H92" s="30"/>
      <c r="I92" s="31">
        <f t="shared" si="7"/>
        <v>292</v>
      </c>
      <c r="J92" s="30"/>
      <c r="K92" s="30"/>
      <c r="L92" s="30"/>
      <c r="M92" s="30"/>
      <c r="N92" s="31">
        <f t="shared" si="8"/>
        <v>0</v>
      </c>
      <c r="O92" s="30"/>
      <c r="P92" s="30"/>
      <c r="Q92" s="30"/>
      <c r="R92" s="30"/>
      <c r="S92" s="31">
        <f t="shared" si="5"/>
        <v>0</v>
      </c>
    </row>
    <row r="93" spans="1:19" ht="24.75" customHeight="1">
      <c r="A93" s="33" t="s">
        <v>114</v>
      </c>
      <c r="B93" s="30">
        <f>'[1]Лист3'!B71</f>
        <v>0</v>
      </c>
      <c r="C93" s="30">
        <f>'[1]Лист3'!C71</f>
        <v>0</v>
      </c>
      <c r="D93" s="30">
        <f>'[1]Лист3'!D71</f>
        <v>0</v>
      </c>
      <c r="E93" s="30">
        <f>'[1]Лист3'!E71</f>
        <v>0</v>
      </c>
      <c r="F93" s="30">
        <f>'[1]Лист3'!F71</f>
        <v>0</v>
      </c>
      <c r="G93" s="30">
        <f>'[1]Лист3'!G71</f>
        <v>0</v>
      </c>
      <c r="H93" s="30">
        <f>'[1]Лист3'!H71</f>
        <v>0</v>
      </c>
      <c r="I93" s="31">
        <f t="shared" si="7"/>
        <v>0</v>
      </c>
      <c r="J93" s="30"/>
      <c r="K93" s="30"/>
      <c r="L93" s="30"/>
      <c r="M93" s="30"/>
      <c r="N93" s="31">
        <f t="shared" si="8"/>
        <v>0</v>
      </c>
      <c r="O93" s="30"/>
      <c r="P93" s="30"/>
      <c r="Q93" s="30"/>
      <c r="R93" s="30"/>
      <c r="S93" s="31">
        <f t="shared" si="5"/>
        <v>0</v>
      </c>
    </row>
    <row r="94" spans="1:19" ht="24.75" customHeight="1">
      <c r="A94" s="33" t="str">
        <f>'[1]Лист3'!A72</f>
        <v>зрошувального землеробства- всього</v>
      </c>
      <c r="B94" s="30">
        <f>'[1]Лист3'!B72</f>
        <v>0</v>
      </c>
      <c r="C94" s="31">
        <f aca="true" t="shared" si="9" ref="C94:S94">C97+C99+C100+C101</f>
        <v>104220</v>
      </c>
      <c r="D94" s="31">
        <f t="shared" si="9"/>
        <v>104220</v>
      </c>
      <c r="E94" s="31">
        <f t="shared" si="9"/>
        <v>21732</v>
      </c>
      <c r="F94" s="31">
        <f t="shared" si="9"/>
        <v>0</v>
      </c>
      <c r="G94" s="31">
        <f t="shared" si="9"/>
        <v>3348</v>
      </c>
      <c r="H94" s="31">
        <f t="shared" si="9"/>
        <v>975</v>
      </c>
      <c r="I94" s="31">
        <f t="shared" si="9"/>
        <v>26055</v>
      </c>
      <c r="J94" s="31">
        <f t="shared" si="9"/>
        <v>21732</v>
      </c>
      <c r="K94" s="31">
        <f t="shared" si="9"/>
        <v>0</v>
      </c>
      <c r="L94" s="31">
        <f t="shared" si="9"/>
        <v>3348</v>
      </c>
      <c r="M94" s="31">
        <f t="shared" si="9"/>
        <v>975</v>
      </c>
      <c r="N94" s="31">
        <f t="shared" si="9"/>
        <v>26055</v>
      </c>
      <c r="O94" s="31">
        <f t="shared" si="9"/>
        <v>43464</v>
      </c>
      <c r="P94" s="31">
        <f t="shared" si="9"/>
        <v>0</v>
      </c>
      <c r="Q94" s="31">
        <f t="shared" si="9"/>
        <v>6696</v>
      </c>
      <c r="R94" s="31">
        <f t="shared" si="9"/>
        <v>1950</v>
      </c>
      <c r="S94" s="31">
        <f t="shared" si="9"/>
        <v>52110</v>
      </c>
    </row>
    <row r="95" spans="1:19" s="8" customFormat="1" ht="24.75" customHeight="1">
      <c r="A95" s="25" t="str">
        <f>'[1]Лист3'!A73</f>
        <v>Реконструкція зрошувальних систем та поліпшення </v>
      </c>
      <c r="B95" s="31">
        <f>'[1]Лист3'!B73</f>
        <v>0</v>
      </c>
      <c r="C95" s="31">
        <f>'[1]Лист3'!C73</f>
        <v>0</v>
      </c>
      <c r="D95" s="31">
        <f>'[1]Лист3'!D73</f>
        <v>0</v>
      </c>
      <c r="E95" s="31">
        <f>'[1]Лист3'!E73</f>
        <v>0</v>
      </c>
      <c r="F95" s="31">
        <f>'[1]Лист3'!F73</f>
        <v>0</v>
      </c>
      <c r="G95" s="31">
        <f>'[1]Лист3'!G73</f>
        <v>0</v>
      </c>
      <c r="H95" s="31">
        <f>'[1]Лист3'!H73</f>
        <v>0</v>
      </c>
      <c r="I95" s="31">
        <f>F95+G95+E95</f>
        <v>0</v>
      </c>
      <c r="J95" s="31"/>
      <c r="K95" s="31"/>
      <c r="L95" s="31"/>
      <c r="M95" s="31"/>
      <c r="N95" s="31">
        <f>J95+K95+L95</f>
        <v>0</v>
      </c>
      <c r="O95" s="31"/>
      <c r="P95" s="31"/>
      <c r="Q95" s="31"/>
      <c r="R95" s="31"/>
      <c r="S95" s="31">
        <f t="shared" si="5"/>
        <v>0</v>
      </c>
    </row>
    <row r="96" spans="1:19" s="8" customFormat="1" ht="24.75" customHeight="1">
      <c r="A96" s="25" t="str">
        <f>'[1]Лист3'!A74</f>
        <v>екологічного стану зрошувальних земель за рахунок</v>
      </c>
      <c r="B96" s="31">
        <f>'[1]Лист3'!B74</f>
        <v>0</v>
      </c>
      <c r="C96" s="31">
        <f>'[1]Лист3'!C74</f>
        <v>0</v>
      </c>
      <c r="D96" s="31">
        <f>'[1]Лист3'!D74</f>
        <v>0</v>
      </c>
      <c r="E96" s="31">
        <f>'[1]Лист3'!E74</f>
        <v>0</v>
      </c>
      <c r="F96" s="31">
        <f>'[1]Лист3'!F74</f>
        <v>0</v>
      </c>
      <c r="G96" s="31">
        <f>'[1]Лист3'!G74</f>
        <v>0</v>
      </c>
      <c r="H96" s="31">
        <f>'[1]Лист3'!H74</f>
        <v>0</v>
      </c>
      <c r="I96" s="31">
        <f>F96+G96+E96</f>
        <v>0</v>
      </c>
      <c r="J96" s="31"/>
      <c r="K96" s="31"/>
      <c r="L96" s="31"/>
      <c r="M96" s="31"/>
      <c r="N96" s="31">
        <f>J96+K96+L96</f>
        <v>0</v>
      </c>
      <c r="O96" s="31"/>
      <c r="P96" s="31"/>
      <c r="Q96" s="31"/>
      <c r="R96" s="31"/>
      <c r="S96" s="31">
        <f t="shared" si="5"/>
        <v>0</v>
      </c>
    </row>
    <row r="97" spans="1:19" ht="24.75" customHeight="1">
      <c r="A97" s="25" t="str">
        <f>'[1]Лист3'!A75</f>
        <v>обласного бюджету</v>
      </c>
      <c r="B97" s="30" t="s">
        <v>92</v>
      </c>
      <c r="C97" s="30">
        <f>'[1]Лист3'!C75</f>
        <v>67700</v>
      </c>
      <c r="D97" s="30">
        <f>'[1]Лист3'!D75</f>
        <v>67700</v>
      </c>
      <c r="E97" s="30">
        <v>15232</v>
      </c>
      <c r="F97" s="30">
        <f>'[1]Лист3'!F75</f>
        <v>0</v>
      </c>
      <c r="G97" s="30">
        <v>1693</v>
      </c>
      <c r="H97" s="30">
        <f>'[1]Лист3'!H75</f>
        <v>0</v>
      </c>
      <c r="I97" s="31">
        <f>F97+G97+E97</f>
        <v>16925</v>
      </c>
      <c r="J97" s="30">
        <v>15232</v>
      </c>
      <c r="K97" s="30">
        <f>'[1]Лист3'!K75</f>
        <v>0</v>
      </c>
      <c r="L97" s="30">
        <v>1693</v>
      </c>
      <c r="M97" s="30"/>
      <c r="N97" s="31">
        <f>J97+K97+L97</f>
        <v>16925</v>
      </c>
      <c r="O97" s="30">
        <v>30464</v>
      </c>
      <c r="P97" s="30">
        <f>'[1]Лист3'!P75</f>
        <v>0</v>
      </c>
      <c r="Q97" s="30">
        <v>3386</v>
      </c>
      <c r="R97" s="30"/>
      <c r="S97" s="31">
        <f t="shared" si="5"/>
        <v>33850</v>
      </c>
    </row>
    <row r="98" spans="1:19" ht="24.75" customHeight="1">
      <c r="A98" s="25" t="str">
        <f>'[1]Лист3'!A76</f>
        <v>Придбання дощувальних машин та відновлення </v>
      </c>
      <c r="B98" s="30">
        <f>'[1]Лист3'!B76</f>
        <v>0</v>
      </c>
      <c r="C98" s="30">
        <f>'[1]Лист3'!C76</f>
        <v>0</v>
      </c>
      <c r="D98" s="30">
        <f>'[1]Лист3'!D76</f>
        <v>0</v>
      </c>
      <c r="E98" s="30">
        <f>'[1]Лист3'!E76</f>
        <v>0</v>
      </c>
      <c r="F98" s="30">
        <f>'[1]Лист3'!F76</f>
        <v>0</v>
      </c>
      <c r="G98" s="30">
        <f>'[1]Лист3'!G76</f>
        <v>0</v>
      </c>
      <c r="H98" s="30">
        <f>'[1]Лист3'!H76</f>
        <v>0</v>
      </c>
      <c r="I98" s="31">
        <f>F98+G98+E98</f>
        <v>0</v>
      </c>
      <c r="J98" s="30"/>
      <c r="K98" s="30"/>
      <c r="L98" s="30"/>
      <c r="M98" s="30"/>
      <c r="N98" s="31">
        <f>J98+K98+L98</f>
        <v>0</v>
      </c>
      <c r="O98" s="30"/>
      <c r="P98" s="30"/>
      <c r="Q98" s="30"/>
      <c r="R98" s="30"/>
      <c r="S98" s="31">
        <f t="shared" si="5"/>
        <v>0</v>
      </c>
    </row>
    <row r="99" spans="1:19" ht="24.75" customHeight="1">
      <c r="A99" s="25" t="str">
        <f>'[1]Лист3'!A77</f>
        <v>магістральних трубопроводів</v>
      </c>
      <c r="B99" s="30" t="s">
        <v>92</v>
      </c>
      <c r="C99" s="30">
        <f>'[1]Лист3'!C77</f>
        <v>21000</v>
      </c>
      <c r="D99" s="30">
        <v>21000</v>
      </c>
      <c r="E99" s="30">
        <v>3800</v>
      </c>
      <c r="F99" s="30">
        <f>'[1]Лист3'!F77</f>
        <v>0</v>
      </c>
      <c r="G99" s="30">
        <v>525</v>
      </c>
      <c r="H99" s="30">
        <v>925</v>
      </c>
      <c r="I99" s="31">
        <f>F99+G99+E99+H99</f>
        <v>5250</v>
      </c>
      <c r="J99" s="30">
        <v>3800</v>
      </c>
      <c r="K99" s="30">
        <f>'[1]Лист3'!K77</f>
        <v>0</v>
      </c>
      <c r="L99" s="30">
        <v>525</v>
      </c>
      <c r="M99" s="30">
        <v>925</v>
      </c>
      <c r="N99" s="31">
        <f>M99+L99+K99+J99</f>
        <v>5250</v>
      </c>
      <c r="O99" s="30">
        <v>7600</v>
      </c>
      <c r="P99" s="30">
        <f>'[1]Лист3'!P77</f>
        <v>0</v>
      </c>
      <c r="Q99" s="30">
        <v>1050</v>
      </c>
      <c r="R99" s="30">
        <v>1850</v>
      </c>
      <c r="S99" s="31">
        <f>R99+Q99+P99+O99</f>
        <v>10500</v>
      </c>
    </row>
    <row r="100" spans="1:19" ht="24.75" customHeight="1">
      <c r="A100" s="25" t="str">
        <f>'[1]Лист3'!A78</f>
        <v>Проведення гіпсування (обласний бюджет)</v>
      </c>
      <c r="B100" s="30" t="s">
        <v>92</v>
      </c>
      <c r="C100" s="30">
        <v>1820</v>
      </c>
      <c r="D100" s="30">
        <v>1820</v>
      </c>
      <c r="E100" s="30">
        <f>'[1]Лист3'!E78</f>
        <v>0</v>
      </c>
      <c r="F100" s="30">
        <f>'[1]Лист3'!F78</f>
        <v>0</v>
      </c>
      <c r="G100" s="30">
        <v>455</v>
      </c>
      <c r="H100" s="30">
        <f>'[1]Лист3'!H78</f>
        <v>0</v>
      </c>
      <c r="I100" s="31">
        <f>F100+G100+E100</f>
        <v>455</v>
      </c>
      <c r="J100" s="30"/>
      <c r="K100" s="30"/>
      <c r="L100" s="30">
        <v>455</v>
      </c>
      <c r="M100" s="30"/>
      <c r="N100" s="31">
        <f>J100+K100+L100</f>
        <v>455</v>
      </c>
      <c r="O100" s="30"/>
      <c r="P100" s="30"/>
      <c r="Q100" s="30">
        <v>910</v>
      </c>
      <c r="R100" s="30"/>
      <c r="S100" s="31">
        <f t="shared" si="5"/>
        <v>910</v>
      </c>
    </row>
    <row r="101" spans="1:19" ht="24.75" customHeight="1">
      <c r="A101" s="25" t="str">
        <f>'[1]Лист3'!A79</f>
        <v>Ремонтно-експлуатаційні витрати</v>
      </c>
      <c r="B101" s="30" t="s">
        <v>92</v>
      </c>
      <c r="C101" s="30">
        <f>'[1]Лист3'!C79</f>
        <v>13700</v>
      </c>
      <c r="D101" s="30">
        <v>13700</v>
      </c>
      <c r="E101" s="30">
        <v>2700</v>
      </c>
      <c r="F101" s="30">
        <f>'[1]Лист3'!F79</f>
        <v>0</v>
      </c>
      <c r="G101" s="30">
        <v>675</v>
      </c>
      <c r="H101" s="30">
        <f>'[1]Лист3'!H79</f>
        <v>50</v>
      </c>
      <c r="I101" s="31">
        <f>H101+G101+F101+E101</f>
        <v>3425</v>
      </c>
      <c r="J101" s="30">
        <v>2700</v>
      </c>
      <c r="K101" s="30">
        <f>'[1]Лист3'!K79</f>
        <v>0</v>
      </c>
      <c r="L101" s="30">
        <v>675</v>
      </c>
      <c r="M101" s="30">
        <v>50</v>
      </c>
      <c r="N101" s="31">
        <v>3425</v>
      </c>
      <c r="O101" s="30">
        <v>5400</v>
      </c>
      <c r="P101" s="30">
        <f>'[1]Лист3'!P79</f>
        <v>0</v>
      </c>
      <c r="Q101" s="30">
        <v>1350</v>
      </c>
      <c r="R101" s="30">
        <v>100</v>
      </c>
      <c r="S101" s="31">
        <f>O101+Q101+R101</f>
        <v>6850</v>
      </c>
    </row>
    <row r="102" spans="1:19" ht="24.75" customHeight="1">
      <c r="A102" s="33" t="s">
        <v>115</v>
      </c>
      <c r="B102" s="30">
        <f>'[1]Лист3'!B80</f>
        <v>0</v>
      </c>
      <c r="C102" s="30">
        <f>'[1]Лист3'!C80</f>
        <v>0</v>
      </c>
      <c r="D102" s="30">
        <f>'[1]Лист3'!D80</f>
        <v>0</v>
      </c>
      <c r="E102" s="30">
        <f>'[1]Лист3'!E80</f>
        <v>0</v>
      </c>
      <c r="F102" s="30">
        <f>'[1]Лист3'!F80</f>
        <v>0</v>
      </c>
      <c r="G102" s="30">
        <f>'[1]Лист3'!G80</f>
        <v>0</v>
      </c>
      <c r="H102" s="30">
        <f>'[1]Лист3'!H80</f>
        <v>0</v>
      </c>
      <c r="I102" s="31">
        <f>H102+G102+F102+E102</f>
        <v>0</v>
      </c>
      <c r="J102" s="30"/>
      <c r="K102" s="30"/>
      <c r="L102" s="30"/>
      <c r="M102" s="30"/>
      <c r="N102" s="31"/>
      <c r="O102" s="30"/>
      <c r="P102" s="30"/>
      <c r="Q102" s="30"/>
      <c r="R102" s="30"/>
      <c r="S102" s="31"/>
    </row>
    <row r="103" spans="1:19" ht="24.75" customHeight="1">
      <c r="A103" s="33" t="str">
        <f>'[1]Лист3'!A81</f>
        <v>відносин(інвентариз.земель,розмежування та інше)</v>
      </c>
      <c r="B103" s="30" t="s">
        <v>92</v>
      </c>
      <c r="C103" s="31">
        <v>2712</v>
      </c>
      <c r="D103" s="31">
        <v>2712</v>
      </c>
      <c r="E103" s="31">
        <v>543</v>
      </c>
      <c r="F103" s="31">
        <f>'[1]Лист3'!F81</f>
        <v>0</v>
      </c>
      <c r="G103" s="31">
        <v>135</v>
      </c>
      <c r="H103" s="31"/>
      <c r="I103" s="31">
        <f>H103+G103+F103+E103</f>
        <v>678</v>
      </c>
      <c r="J103" s="31">
        <v>543</v>
      </c>
      <c r="K103" s="31"/>
      <c r="L103" s="31">
        <v>135</v>
      </c>
      <c r="M103" s="31"/>
      <c r="N103" s="31">
        <f>L103+K103+J103</f>
        <v>678</v>
      </c>
      <c r="O103" s="31">
        <v>1086</v>
      </c>
      <c r="P103" s="31"/>
      <c r="Q103" s="31">
        <v>270</v>
      </c>
      <c r="R103" s="31"/>
      <c r="S103" s="31">
        <f>O103+Q103</f>
        <v>1356</v>
      </c>
    </row>
    <row r="104" spans="1:19" ht="24.75" customHeight="1">
      <c r="A104" s="33" t="s">
        <v>116</v>
      </c>
      <c r="B104" s="30">
        <f>'[1]Лист3'!B85</f>
        <v>0</v>
      </c>
      <c r="C104" s="30">
        <f>'[1]Лист3'!C85</f>
        <v>0</v>
      </c>
      <c r="D104" s="30">
        <f>'[1]Лист3'!D85</f>
        <v>0</v>
      </c>
      <c r="E104" s="30"/>
      <c r="F104" s="30"/>
      <c r="G104" s="30"/>
      <c r="H104" s="30"/>
      <c r="I104" s="31">
        <f>H104+G104+F104+E104</f>
        <v>0</v>
      </c>
      <c r="J104" s="30"/>
      <c r="K104" s="30"/>
      <c r="L104" s="30"/>
      <c r="M104" s="30"/>
      <c r="N104" s="31">
        <f>L104+K104+J104</f>
        <v>0</v>
      </c>
      <c r="O104" s="30"/>
      <c r="P104" s="30"/>
      <c r="Q104" s="30"/>
      <c r="R104" s="30"/>
      <c r="S104" s="31"/>
    </row>
    <row r="105" spans="1:19" ht="24.75" customHeight="1">
      <c r="A105" s="33" t="s">
        <v>31</v>
      </c>
      <c r="B105" s="30"/>
      <c r="C105" s="31">
        <f>SUM(C106:C123)</f>
        <v>6480</v>
      </c>
      <c r="D105" s="31">
        <f>D106+D107+D108+D109+D110+D111+D112+D113++D114+D115+D116+D117+D118+D119+D123+D120+D121+D122</f>
        <v>6480</v>
      </c>
      <c r="E105" s="31">
        <f>E106+E107+E108+E109+E110+E111+E112+E113++E114+E115+E116+E117+E118+E119+E123</f>
        <v>0</v>
      </c>
      <c r="F105" s="31">
        <f>F106+F107+F108+F109+F110+F111+F112+F113++F114+F115+F116+F117+F118+F119+F123+F120+F121+F122</f>
        <v>963</v>
      </c>
      <c r="G105" s="31">
        <f>G106+G107+G108+G109+G110+G111+G112+G113++G114+G115+G116+G117+G118+G119+G123</f>
        <v>2122</v>
      </c>
      <c r="H105" s="31"/>
      <c r="I105" s="31">
        <f>I106+I107+I108+I109+I110+I111+I112+I113++I114+I115+I116+I117+I118+I119+I123+I120+I121+I122</f>
        <v>3085</v>
      </c>
      <c r="J105" s="31"/>
      <c r="K105" s="31">
        <f>K106+K107+K108+K109+K110+K111+K112+K113++K114+K115+K116+K117+K118+K119+K123+K120+K121+K122</f>
        <v>328</v>
      </c>
      <c r="L105" s="31">
        <f>L106+L107+L108+L109+L110+L111+L112+L113++L114+L115+L116+L117+L118+L119+L123+L120+L121+L122</f>
        <v>1617</v>
      </c>
      <c r="M105" s="31">
        <f>M106+M107+M108+M109+M110+M111+M112+M113++M114+M115+M116+M117+M118+M119+M123</f>
        <v>0</v>
      </c>
      <c r="N105" s="31">
        <f>SUM(K105:M105)</f>
        <v>1945</v>
      </c>
      <c r="O105" s="31">
        <f>O106+O107+O108+O109+O110+O111+O112+O113++O114+O115+O116+O117+O118+O119+O123</f>
        <v>0</v>
      </c>
      <c r="P105" s="31">
        <f>P106+P107+P108+P109+P110+P111+P112+P113++P114+P115+P116+P117+P118+P119+P123</f>
        <v>260</v>
      </c>
      <c r="Q105" s="31">
        <f>Q106+Q107+Q108+Q109+Q110+Q111+Q112+Q113++Q114+Q115+Q116+Q117+Q118+Q119+Q123</f>
        <v>1040</v>
      </c>
      <c r="R105" s="31">
        <f>R106+R107+R108+R109+R110+R111+R112+R113++R114+R115+R116+R117+R118+R119+R123</f>
        <v>0</v>
      </c>
      <c r="S105" s="31">
        <f>S106+S107+S108+S109+S110+S111+S112+S113++S114+S115+S116+S117+S118+S119+S123</f>
        <v>1300</v>
      </c>
    </row>
    <row r="106" spans="1:19" ht="24.75" customHeight="1">
      <c r="A106" s="25" t="s">
        <v>21</v>
      </c>
      <c r="B106" s="30" t="s">
        <v>92</v>
      </c>
      <c r="C106" s="30">
        <v>280</v>
      </c>
      <c r="D106" s="30">
        <v>280</v>
      </c>
      <c r="E106" s="31"/>
      <c r="F106" s="30">
        <v>28</v>
      </c>
      <c r="G106" s="30">
        <v>112</v>
      </c>
      <c r="H106" s="31"/>
      <c r="I106" s="31">
        <f>H106+G106+F106+E106</f>
        <v>140</v>
      </c>
      <c r="J106" s="31"/>
      <c r="K106" s="30">
        <v>28</v>
      </c>
      <c r="L106" s="30">
        <v>112</v>
      </c>
      <c r="M106" s="31"/>
      <c r="N106" s="31">
        <f>L106+K106+J106</f>
        <v>140</v>
      </c>
      <c r="O106" s="31"/>
      <c r="P106" s="31"/>
      <c r="Q106" s="31"/>
      <c r="R106" s="31"/>
      <c r="S106" s="31">
        <f>Q106+P106</f>
        <v>0</v>
      </c>
    </row>
    <row r="107" spans="1:19" ht="24.75" customHeight="1">
      <c r="A107" s="25" t="s">
        <v>10</v>
      </c>
      <c r="B107" s="30" t="s">
        <v>92</v>
      </c>
      <c r="C107" s="30">
        <v>200</v>
      </c>
      <c r="D107" s="30">
        <v>200</v>
      </c>
      <c r="E107" s="31"/>
      <c r="F107" s="30">
        <v>10</v>
      </c>
      <c r="G107" s="30">
        <v>90</v>
      </c>
      <c r="H107" s="31"/>
      <c r="I107" s="31">
        <f aca="true" t="shared" si="10" ref="I107:I124">H107+G107+F107+E107</f>
        <v>100</v>
      </c>
      <c r="J107" s="31" t="s">
        <v>89</v>
      </c>
      <c r="K107" s="30">
        <v>10</v>
      </c>
      <c r="L107" s="30">
        <v>90</v>
      </c>
      <c r="M107" s="31"/>
      <c r="N107" s="31">
        <f>SUM(K107:M107)</f>
        <v>100</v>
      </c>
      <c r="O107" s="31"/>
      <c r="P107" s="31"/>
      <c r="Q107" s="31"/>
      <c r="R107" s="31"/>
      <c r="S107" s="31"/>
    </row>
    <row r="108" spans="1:19" ht="24.75" customHeight="1">
      <c r="A108" s="25" t="s">
        <v>28</v>
      </c>
      <c r="B108" s="30" t="s">
        <v>92</v>
      </c>
      <c r="C108" s="30">
        <v>600</v>
      </c>
      <c r="D108" s="30">
        <v>600</v>
      </c>
      <c r="E108" s="30"/>
      <c r="F108" s="30">
        <v>40</v>
      </c>
      <c r="G108" s="30">
        <v>160</v>
      </c>
      <c r="H108" s="30"/>
      <c r="I108" s="31">
        <f t="shared" si="10"/>
        <v>200</v>
      </c>
      <c r="J108" s="30"/>
      <c r="K108" s="30">
        <v>40</v>
      </c>
      <c r="L108" s="30">
        <v>160</v>
      </c>
      <c r="M108" s="30"/>
      <c r="N108" s="31">
        <f aca="true" t="shared" si="11" ref="N108:N114">L108+K108+J108</f>
        <v>200</v>
      </c>
      <c r="O108" s="30"/>
      <c r="P108" s="30">
        <v>40</v>
      </c>
      <c r="Q108" s="30">
        <v>160</v>
      </c>
      <c r="R108" s="30"/>
      <c r="S108" s="31">
        <f>Q108+P108</f>
        <v>200</v>
      </c>
    </row>
    <row r="109" spans="1:19" ht="24.75" customHeight="1">
      <c r="A109" s="25" t="s">
        <v>29</v>
      </c>
      <c r="B109" s="30" t="s">
        <v>92</v>
      </c>
      <c r="C109" s="30">
        <v>350</v>
      </c>
      <c r="D109" s="30">
        <v>350</v>
      </c>
      <c r="E109" s="30"/>
      <c r="F109" s="30">
        <v>35</v>
      </c>
      <c r="G109" s="30">
        <v>140</v>
      </c>
      <c r="H109" s="30"/>
      <c r="I109" s="31">
        <f>H109+G109+F109+E109</f>
        <v>175</v>
      </c>
      <c r="J109" s="30"/>
      <c r="K109" s="30">
        <v>35</v>
      </c>
      <c r="L109" s="30">
        <v>140</v>
      </c>
      <c r="M109" s="30"/>
      <c r="N109" s="31">
        <f t="shared" si="11"/>
        <v>175</v>
      </c>
      <c r="O109" s="30"/>
      <c r="P109" s="30"/>
      <c r="Q109" s="30"/>
      <c r="R109" s="30"/>
      <c r="S109" s="31"/>
    </row>
    <row r="110" spans="1:19" ht="24.75" customHeight="1">
      <c r="A110" s="25" t="s">
        <v>33</v>
      </c>
      <c r="B110" s="30" t="s">
        <v>92</v>
      </c>
      <c r="C110" s="30">
        <v>500</v>
      </c>
      <c r="D110" s="30">
        <v>500</v>
      </c>
      <c r="E110" s="30"/>
      <c r="F110" s="30">
        <v>50</v>
      </c>
      <c r="G110" s="30">
        <v>200</v>
      </c>
      <c r="H110" s="30"/>
      <c r="I110" s="31">
        <f t="shared" si="10"/>
        <v>250</v>
      </c>
      <c r="J110" s="30"/>
      <c r="K110" s="30">
        <v>50</v>
      </c>
      <c r="L110" s="30">
        <v>200</v>
      </c>
      <c r="M110" s="30"/>
      <c r="N110" s="31">
        <f t="shared" si="11"/>
        <v>250</v>
      </c>
      <c r="O110" s="30"/>
      <c r="P110" s="30"/>
      <c r="Q110" s="30"/>
      <c r="R110" s="30"/>
      <c r="S110" s="31"/>
    </row>
    <row r="111" spans="1:19" ht="24.75" customHeight="1">
      <c r="A111" s="25" t="s">
        <v>32</v>
      </c>
      <c r="B111" s="30" t="s">
        <v>92</v>
      </c>
      <c r="C111" s="30">
        <v>85</v>
      </c>
      <c r="D111" s="30">
        <v>85</v>
      </c>
      <c r="E111" s="30"/>
      <c r="F111" s="30">
        <v>85</v>
      </c>
      <c r="G111" s="30"/>
      <c r="H111" s="30"/>
      <c r="I111" s="31">
        <f>H111+G111+F111+E111</f>
        <v>85</v>
      </c>
      <c r="J111" s="30"/>
      <c r="K111" s="30"/>
      <c r="L111" s="30"/>
      <c r="M111" s="30"/>
      <c r="N111" s="31">
        <f t="shared" si="11"/>
        <v>0</v>
      </c>
      <c r="O111" s="30"/>
      <c r="P111" s="30"/>
      <c r="Q111" s="30"/>
      <c r="R111" s="30"/>
      <c r="S111" s="31"/>
    </row>
    <row r="112" spans="1:19" ht="24.75" customHeight="1">
      <c r="A112" s="25" t="s">
        <v>27</v>
      </c>
      <c r="B112" s="30" t="s">
        <v>92</v>
      </c>
      <c r="C112" s="30">
        <v>105</v>
      </c>
      <c r="D112" s="30">
        <v>105</v>
      </c>
      <c r="E112" s="30"/>
      <c r="F112" s="30">
        <v>105</v>
      </c>
      <c r="G112" s="30"/>
      <c r="H112" s="30"/>
      <c r="I112" s="31">
        <f t="shared" si="10"/>
        <v>105</v>
      </c>
      <c r="J112" s="30"/>
      <c r="K112" s="30"/>
      <c r="L112" s="30"/>
      <c r="M112" s="30"/>
      <c r="N112" s="31">
        <f t="shared" si="11"/>
        <v>0</v>
      </c>
      <c r="O112" s="30"/>
      <c r="P112" s="30"/>
      <c r="Q112" s="30"/>
      <c r="R112" s="30"/>
      <c r="S112" s="31"/>
    </row>
    <row r="113" spans="1:19" ht="24.75" customHeight="1">
      <c r="A113" s="25" t="s">
        <v>23</v>
      </c>
      <c r="B113" s="30" t="s">
        <v>92</v>
      </c>
      <c r="C113" s="30">
        <v>350</v>
      </c>
      <c r="D113" s="30">
        <v>350</v>
      </c>
      <c r="E113" s="30"/>
      <c r="F113" s="30">
        <v>35</v>
      </c>
      <c r="G113" s="30">
        <v>140</v>
      </c>
      <c r="H113" s="30"/>
      <c r="I113" s="31">
        <f>H113+G113+F113+E113</f>
        <v>175</v>
      </c>
      <c r="J113" s="30"/>
      <c r="K113" s="30">
        <v>35</v>
      </c>
      <c r="L113" s="30">
        <v>140</v>
      </c>
      <c r="M113" s="30"/>
      <c r="N113" s="31">
        <f>L113+K113+J113</f>
        <v>175</v>
      </c>
      <c r="O113" s="30"/>
      <c r="P113" s="30"/>
      <c r="Q113" s="30"/>
      <c r="R113" s="30"/>
      <c r="S113" s="31">
        <f>SUM(P113:R113)</f>
        <v>0</v>
      </c>
    </row>
    <row r="114" spans="1:19" ht="24.75" customHeight="1">
      <c r="A114" s="25" t="s">
        <v>24</v>
      </c>
      <c r="B114" s="30" t="s">
        <v>92</v>
      </c>
      <c r="C114" s="30">
        <v>600</v>
      </c>
      <c r="D114" s="30">
        <v>600</v>
      </c>
      <c r="E114" s="30"/>
      <c r="F114" s="30">
        <v>40</v>
      </c>
      <c r="G114" s="30">
        <v>160</v>
      </c>
      <c r="H114" s="30"/>
      <c r="I114" s="31">
        <f t="shared" si="10"/>
        <v>200</v>
      </c>
      <c r="J114" s="30"/>
      <c r="K114" s="30">
        <v>40</v>
      </c>
      <c r="L114" s="30">
        <v>160</v>
      </c>
      <c r="M114" s="30"/>
      <c r="N114" s="31">
        <f t="shared" si="11"/>
        <v>200</v>
      </c>
      <c r="O114" s="30"/>
      <c r="P114" s="30">
        <v>40</v>
      </c>
      <c r="Q114" s="30">
        <v>160</v>
      </c>
      <c r="R114" s="30"/>
      <c r="S114" s="31">
        <f>SUM(P114:R114)</f>
        <v>200</v>
      </c>
    </row>
    <row r="115" spans="1:19" ht="24.75" customHeight="1">
      <c r="A115" s="25" t="s">
        <v>34</v>
      </c>
      <c r="B115" s="30" t="s">
        <v>92</v>
      </c>
      <c r="C115" s="30">
        <v>800</v>
      </c>
      <c r="D115" s="30">
        <v>800</v>
      </c>
      <c r="E115" s="30"/>
      <c r="F115" s="30">
        <v>40</v>
      </c>
      <c r="G115" s="30">
        <v>160</v>
      </c>
      <c r="H115" s="30"/>
      <c r="I115" s="31">
        <f t="shared" si="10"/>
        <v>200</v>
      </c>
      <c r="J115" s="30"/>
      <c r="K115" s="30">
        <v>40</v>
      </c>
      <c r="L115" s="30">
        <v>160</v>
      </c>
      <c r="M115" s="30"/>
      <c r="N115" s="31">
        <f>SUM(K115:M115)</f>
        <v>200</v>
      </c>
      <c r="O115" s="30"/>
      <c r="P115" s="30">
        <v>80</v>
      </c>
      <c r="Q115" s="30">
        <v>320</v>
      </c>
      <c r="R115" s="30"/>
      <c r="S115" s="31">
        <f>SUM(P115:R115)</f>
        <v>400</v>
      </c>
    </row>
    <row r="116" spans="1:19" ht="24.75" customHeight="1">
      <c r="A116" s="25" t="s">
        <v>11</v>
      </c>
      <c r="B116" s="30" t="s">
        <v>92</v>
      </c>
      <c r="C116" s="30">
        <v>250</v>
      </c>
      <c r="D116" s="30">
        <v>250</v>
      </c>
      <c r="E116" s="30"/>
      <c r="F116" s="30">
        <v>50</v>
      </c>
      <c r="G116" s="30">
        <v>200</v>
      </c>
      <c r="H116" s="30"/>
      <c r="I116" s="31">
        <f t="shared" si="10"/>
        <v>250</v>
      </c>
      <c r="J116" s="30"/>
      <c r="K116" s="30"/>
      <c r="L116" s="30"/>
      <c r="M116" s="30"/>
      <c r="N116" s="31">
        <f>SUM(K116:M116)</f>
        <v>0</v>
      </c>
      <c r="O116" s="30"/>
      <c r="P116" s="30"/>
      <c r="Q116" s="30"/>
      <c r="R116" s="30"/>
      <c r="S116" s="31">
        <f>SUM(P116:R116)</f>
        <v>0</v>
      </c>
    </row>
    <row r="117" spans="1:19" ht="24.75" customHeight="1">
      <c r="A117" s="25" t="s">
        <v>12</v>
      </c>
      <c r="B117" s="30" t="s">
        <v>92</v>
      </c>
      <c r="C117" s="30">
        <v>1000</v>
      </c>
      <c r="D117" s="30">
        <v>1000</v>
      </c>
      <c r="E117" s="30"/>
      <c r="F117" s="30">
        <v>50</v>
      </c>
      <c r="G117" s="30">
        <v>200</v>
      </c>
      <c r="H117" s="30"/>
      <c r="I117" s="31">
        <f t="shared" si="10"/>
        <v>250</v>
      </c>
      <c r="J117" s="30"/>
      <c r="K117" s="30">
        <v>50</v>
      </c>
      <c r="L117" s="30">
        <v>200</v>
      </c>
      <c r="M117" s="30"/>
      <c r="N117" s="31">
        <f>SUM(K117:M117)</f>
        <v>250</v>
      </c>
      <c r="O117" s="30"/>
      <c r="P117" s="30">
        <v>100</v>
      </c>
      <c r="Q117" s="30">
        <v>400</v>
      </c>
      <c r="R117" s="30"/>
      <c r="S117" s="31">
        <f>SUM(P117:R117)</f>
        <v>500</v>
      </c>
    </row>
    <row r="118" spans="1:19" ht="24.75" customHeight="1">
      <c r="A118" s="25" t="s">
        <v>7</v>
      </c>
      <c r="B118" s="30" t="s">
        <v>92</v>
      </c>
      <c r="C118" s="30">
        <v>200</v>
      </c>
      <c r="D118" s="30">
        <v>200</v>
      </c>
      <c r="E118" s="30"/>
      <c r="F118" s="30">
        <v>40</v>
      </c>
      <c r="G118" s="30">
        <v>160</v>
      </c>
      <c r="H118" s="30"/>
      <c r="I118" s="31">
        <f t="shared" si="10"/>
        <v>200</v>
      </c>
      <c r="J118" s="30"/>
      <c r="K118" s="30"/>
      <c r="L118" s="30"/>
      <c r="M118" s="30"/>
      <c r="N118" s="31"/>
      <c r="O118" s="30"/>
      <c r="P118" s="30"/>
      <c r="Q118" s="30"/>
      <c r="R118" s="30"/>
      <c r="S118" s="31"/>
    </row>
    <row r="119" spans="1:19" ht="24.75" customHeight="1">
      <c r="A119" s="25" t="s">
        <v>30</v>
      </c>
      <c r="B119" s="30" t="s">
        <v>92</v>
      </c>
      <c r="C119" s="30">
        <v>250</v>
      </c>
      <c r="D119" s="30">
        <v>250</v>
      </c>
      <c r="E119" s="30"/>
      <c r="F119" s="30">
        <v>50</v>
      </c>
      <c r="G119" s="30">
        <v>200</v>
      </c>
      <c r="H119" s="30"/>
      <c r="I119" s="31">
        <f>H119+G119+F119+E119</f>
        <v>250</v>
      </c>
      <c r="J119" s="30"/>
      <c r="K119" s="30"/>
      <c r="L119" s="30"/>
      <c r="M119" s="30"/>
      <c r="N119" s="31"/>
      <c r="O119" s="30"/>
      <c r="P119" s="30"/>
      <c r="Q119" s="30"/>
      <c r="R119" s="30"/>
      <c r="S119" s="31"/>
    </row>
    <row r="120" spans="1:19" ht="24.75" customHeight="1">
      <c r="A120" s="25" t="s">
        <v>105</v>
      </c>
      <c r="B120" s="30" t="s">
        <v>92</v>
      </c>
      <c r="C120" s="30">
        <v>500</v>
      </c>
      <c r="D120" s="30">
        <v>500</v>
      </c>
      <c r="E120" s="30"/>
      <c r="F120" s="30">
        <v>200</v>
      </c>
      <c r="G120" s="38"/>
      <c r="H120" s="30"/>
      <c r="I120" s="31">
        <f>H120+F120+E120</f>
        <v>200</v>
      </c>
      <c r="J120" s="30"/>
      <c r="K120" s="30"/>
      <c r="L120" s="30">
        <v>200</v>
      </c>
      <c r="M120" s="30"/>
      <c r="N120" s="31">
        <v>200</v>
      </c>
      <c r="O120" s="30"/>
      <c r="P120" s="30">
        <v>100</v>
      </c>
      <c r="Q120" s="38"/>
      <c r="R120" s="30"/>
      <c r="S120" s="31">
        <v>100</v>
      </c>
    </row>
    <row r="121" spans="1:19" ht="24.75" customHeight="1">
      <c r="A121" s="25" t="s">
        <v>106</v>
      </c>
      <c r="B121" s="30" t="s">
        <v>92</v>
      </c>
      <c r="C121" s="30">
        <v>100</v>
      </c>
      <c r="D121" s="30">
        <v>100</v>
      </c>
      <c r="E121" s="30"/>
      <c r="F121" s="30">
        <v>35</v>
      </c>
      <c r="G121" s="38"/>
      <c r="H121" s="30"/>
      <c r="I121" s="31">
        <v>35</v>
      </c>
      <c r="J121" s="30"/>
      <c r="K121" s="30"/>
      <c r="L121" s="30">
        <v>35</v>
      </c>
      <c r="M121" s="30"/>
      <c r="N121" s="31">
        <v>35</v>
      </c>
      <c r="O121" s="30"/>
      <c r="P121" s="30">
        <v>30</v>
      </c>
      <c r="Q121" s="38"/>
      <c r="R121" s="30"/>
      <c r="S121" s="31">
        <v>30</v>
      </c>
    </row>
    <row r="122" spans="1:19" ht="24.75" customHeight="1">
      <c r="A122" s="25" t="s">
        <v>107</v>
      </c>
      <c r="B122" s="30" t="s">
        <v>92</v>
      </c>
      <c r="C122" s="30">
        <v>60</v>
      </c>
      <c r="D122" s="30">
        <v>60</v>
      </c>
      <c r="E122" s="30"/>
      <c r="F122" s="30">
        <v>20</v>
      </c>
      <c r="G122" s="38"/>
      <c r="H122" s="30"/>
      <c r="I122" s="31">
        <v>20</v>
      </c>
      <c r="J122" s="30"/>
      <c r="K122" s="30"/>
      <c r="L122" s="30">
        <v>20</v>
      </c>
      <c r="M122" s="30"/>
      <c r="N122" s="31">
        <v>20</v>
      </c>
      <c r="O122" s="30"/>
      <c r="P122" s="30">
        <v>20</v>
      </c>
      <c r="Q122" s="38"/>
      <c r="R122" s="30"/>
      <c r="S122" s="31">
        <v>20</v>
      </c>
    </row>
    <row r="123" spans="1:19" ht="24.75" customHeight="1">
      <c r="A123" s="25" t="s">
        <v>13</v>
      </c>
      <c r="B123" s="30" t="s">
        <v>92</v>
      </c>
      <c r="C123" s="30">
        <v>250</v>
      </c>
      <c r="D123" s="30">
        <v>250</v>
      </c>
      <c r="E123" s="30"/>
      <c r="F123" s="30">
        <v>50</v>
      </c>
      <c r="G123" s="30">
        <v>200</v>
      </c>
      <c r="H123" s="30"/>
      <c r="I123" s="31">
        <f t="shared" si="10"/>
        <v>250</v>
      </c>
      <c r="J123" s="30"/>
      <c r="K123" s="30"/>
      <c r="L123" s="30"/>
      <c r="M123" s="30"/>
      <c r="N123" s="31"/>
      <c r="O123" s="30"/>
      <c r="P123" s="30"/>
      <c r="Q123" s="30"/>
      <c r="R123" s="30"/>
      <c r="S123" s="31"/>
    </row>
    <row r="124" spans="1:19" ht="24.75" customHeight="1">
      <c r="A124" s="39" t="s">
        <v>117</v>
      </c>
      <c r="B124" s="30" t="s">
        <v>92</v>
      </c>
      <c r="C124" s="31">
        <v>818</v>
      </c>
      <c r="D124" s="31">
        <v>818</v>
      </c>
      <c r="E124" s="31">
        <v>289</v>
      </c>
      <c r="F124" s="31">
        <v>40</v>
      </c>
      <c r="G124" s="31">
        <v>80</v>
      </c>
      <c r="H124" s="30"/>
      <c r="I124" s="31">
        <f t="shared" si="10"/>
        <v>409</v>
      </c>
      <c r="J124" s="31">
        <v>289</v>
      </c>
      <c r="K124" s="31">
        <v>40</v>
      </c>
      <c r="L124" s="31">
        <v>80</v>
      </c>
      <c r="M124" s="30"/>
      <c r="N124" s="31">
        <v>409</v>
      </c>
      <c r="O124" s="30"/>
      <c r="P124" s="30"/>
      <c r="Q124" s="30"/>
      <c r="R124" s="30"/>
      <c r="S124" s="31"/>
    </row>
    <row r="125" spans="1:19" s="8" customFormat="1" ht="24.75" customHeight="1">
      <c r="A125" s="33" t="s">
        <v>118</v>
      </c>
      <c r="B125" s="30" t="s">
        <v>92</v>
      </c>
      <c r="C125" s="31">
        <v>140</v>
      </c>
      <c r="D125" s="31">
        <v>140</v>
      </c>
      <c r="E125" s="31">
        <v>140</v>
      </c>
      <c r="F125" s="31"/>
      <c r="G125" s="31">
        <f>'[1]Лист3'!G86</f>
        <v>0</v>
      </c>
      <c r="H125" s="31"/>
      <c r="I125" s="31">
        <v>140</v>
      </c>
      <c r="J125" s="31"/>
      <c r="K125" s="31"/>
      <c r="L125" s="31"/>
      <c r="M125" s="31"/>
      <c r="N125" s="31"/>
      <c r="O125" s="31"/>
      <c r="P125" s="31"/>
      <c r="Q125" s="31"/>
      <c r="R125" s="31"/>
      <c r="S125" s="31"/>
    </row>
    <row r="126" spans="1:19" s="8" customFormat="1" ht="24.75" customHeight="1">
      <c r="A126" s="33" t="s">
        <v>83</v>
      </c>
      <c r="B126" s="31"/>
      <c r="C126" s="31">
        <f aca="true" t="shared" si="12" ref="C126:S126">C124+C105+C103+C94+C85+C81+C67+C45+C12+C125</f>
        <v>186160.058</v>
      </c>
      <c r="D126" s="31">
        <f t="shared" si="12"/>
        <v>186160.058</v>
      </c>
      <c r="E126" s="31">
        <f t="shared" si="12"/>
        <v>33484.333</v>
      </c>
      <c r="F126" s="31">
        <f t="shared" si="12"/>
        <v>7084.619000000001</v>
      </c>
      <c r="G126" s="31">
        <f t="shared" si="12"/>
        <v>11109.238</v>
      </c>
      <c r="H126" s="31">
        <f t="shared" si="12"/>
        <v>975</v>
      </c>
      <c r="I126" s="31">
        <f t="shared" si="12"/>
        <v>52803.19</v>
      </c>
      <c r="J126" s="31">
        <f t="shared" si="12"/>
        <v>36566.7163</v>
      </c>
      <c r="K126" s="31">
        <f t="shared" si="12"/>
        <v>5603.963400000001</v>
      </c>
      <c r="L126" s="31">
        <f t="shared" si="12"/>
        <v>9942.9188</v>
      </c>
      <c r="M126" s="31">
        <f t="shared" si="12"/>
        <v>975</v>
      </c>
      <c r="N126" s="31">
        <f t="shared" si="12"/>
        <v>52158.526</v>
      </c>
      <c r="O126" s="31">
        <f t="shared" si="12"/>
        <v>58441.44</v>
      </c>
      <c r="P126" s="31">
        <f t="shared" si="12"/>
        <v>4873.63</v>
      </c>
      <c r="Q126" s="31">
        <f t="shared" si="12"/>
        <v>12173.27</v>
      </c>
      <c r="R126" s="31">
        <f t="shared" si="12"/>
        <v>1950</v>
      </c>
      <c r="S126" s="31">
        <f t="shared" si="12"/>
        <v>77318.342</v>
      </c>
    </row>
    <row r="127" spans="1:24" ht="27">
      <c r="A127" s="10"/>
      <c r="B127" s="9"/>
      <c r="C127" s="9"/>
      <c r="D127" s="9"/>
      <c r="E127" s="9"/>
      <c r="F127" s="9">
        <f>'[1]Лист3'!F90</f>
        <v>0</v>
      </c>
      <c r="G127" s="9">
        <f>'[1]Лист3'!G90</f>
        <v>0</v>
      </c>
      <c r="H127" s="9">
        <f>'[1]Лист3'!H90</f>
        <v>0</v>
      </c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>
        <f>'[1]Лист3'!I90</f>
        <v>0</v>
      </c>
    </row>
    <row r="128" spans="1:24" ht="27">
      <c r="A128" s="9">
        <f>'[1]Лист3'!A93</f>
        <v>0</v>
      </c>
      <c r="B128" s="10"/>
      <c r="C128" s="10"/>
      <c r="D128" s="10"/>
      <c r="E128" s="10"/>
      <c r="F128" s="10"/>
      <c r="G128" s="10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</row>
    <row r="129" spans="1:23" ht="27">
      <c r="A129" s="10" t="s">
        <v>121</v>
      </c>
      <c r="B129" s="9"/>
      <c r="C129" s="9"/>
      <c r="D129" s="9"/>
      <c r="E129" s="9"/>
      <c r="F129" s="17"/>
      <c r="G129" s="9"/>
      <c r="H129" s="9">
        <f>'[1]Лист3'!H93</f>
        <v>0</v>
      </c>
      <c r="I129" s="9"/>
      <c r="J129" s="9"/>
      <c r="K129" s="9"/>
      <c r="L129" s="21" t="s">
        <v>121</v>
      </c>
      <c r="M129" s="9"/>
      <c r="N129" s="9"/>
      <c r="O129" s="10"/>
      <c r="P129" s="9"/>
      <c r="Q129" s="9"/>
      <c r="R129" s="20" t="s">
        <v>89</v>
      </c>
      <c r="S129" s="9"/>
      <c r="T129" s="9"/>
      <c r="U129" s="9"/>
      <c r="V129" s="9"/>
      <c r="W129" s="9"/>
    </row>
    <row r="130" spans="1:24" ht="12.75">
      <c r="A130">
        <f>'[1]Лист3'!A95</f>
        <v>0</v>
      </c>
      <c r="B130">
        <f>'[1]Лист3'!B94</f>
        <v>0</v>
      </c>
      <c r="C130">
        <f>'[1]Лист3'!C94</f>
        <v>0</v>
      </c>
      <c r="D130">
        <f>'[1]Лист3'!D94</f>
        <v>0</v>
      </c>
      <c r="E130">
        <f>'[1]Лист3'!E94</f>
        <v>0</v>
      </c>
      <c r="F130">
        <f>'[1]Лист3'!F94</f>
        <v>0</v>
      </c>
      <c r="G130">
        <f>'[1]Лист3'!G94</f>
        <v>0</v>
      </c>
      <c r="H130">
        <f>'[1]Лист3'!H94</f>
        <v>0</v>
      </c>
      <c r="X130">
        <f>'[1]Лист3'!I94</f>
        <v>0</v>
      </c>
    </row>
    <row r="131" spans="1:24" ht="12.75">
      <c r="A131">
        <f>'[1]Лист3'!A96</f>
        <v>0</v>
      </c>
      <c r="B131">
        <f>'[1]Лист3'!B95</f>
        <v>0</v>
      </c>
      <c r="C131">
        <f>'[1]Лист3'!C95</f>
        <v>0</v>
      </c>
      <c r="D131">
        <f>'[1]Лист3'!D95</f>
        <v>0</v>
      </c>
      <c r="E131">
        <f>'[1]Лист3'!E95</f>
        <v>0</v>
      </c>
      <c r="F131">
        <f>'[1]Лист3'!F95</f>
        <v>0</v>
      </c>
      <c r="G131">
        <f>'[1]Лист3'!G95</f>
        <v>0</v>
      </c>
      <c r="H131">
        <f>'[1]Лист3'!H95</f>
        <v>0</v>
      </c>
      <c r="X131">
        <f>'[1]Лист3'!I95</f>
        <v>0</v>
      </c>
    </row>
    <row r="132" spans="1:24" ht="12.75">
      <c r="A132">
        <f>'[1]Лист3'!A97</f>
        <v>0</v>
      </c>
      <c r="B132">
        <f>'[1]Лист3'!B96</f>
        <v>0</v>
      </c>
      <c r="C132">
        <f>'[1]Лист3'!C96</f>
        <v>0</v>
      </c>
      <c r="D132">
        <f>'[1]Лист3'!D96</f>
        <v>0</v>
      </c>
      <c r="E132">
        <f>'[1]Лист3'!E96</f>
        <v>0</v>
      </c>
      <c r="F132">
        <f>'[1]Лист3'!F96</f>
        <v>0</v>
      </c>
      <c r="G132">
        <f>'[1]Лист3'!G96</f>
        <v>0</v>
      </c>
      <c r="H132">
        <f>'[1]Лист3'!H96</f>
        <v>0</v>
      </c>
      <c r="X132">
        <f>'[1]Лист3'!I96</f>
        <v>0</v>
      </c>
    </row>
    <row r="133" spans="1:24" ht="12.75">
      <c r="A133">
        <f>'[1]Лист3'!A98</f>
        <v>0</v>
      </c>
      <c r="B133">
        <f>'[1]Лист3'!B97</f>
        <v>0</v>
      </c>
      <c r="C133">
        <f>'[1]Лист3'!C97</f>
        <v>0</v>
      </c>
      <c r="D133">
        <f>'[1]Лист3'!D97</f>
        <v>0</v>
      </c>
      <c r="E133">
        <f>'[1]Лист3'!E97</f>
        <v>0</v>
      </c>
      <c r="F133">
        <f>'[1]Лист3'!F97</f>
        <v>0</v>
      </c>
      <c r="G133">
        <f>'[1]Лист3'!G97</f>
        <v>0</v>
      </c>
      <c r="H133">
        <f>'[1]Лист3'!H97</f>
        <v>0</v>
      </c>
      <c r="X133">
        <f>'[1]Лист3'!I97</f>
        <v>0</v>
      </c>
    </row>
    <row r="134" spans="1:24" ht="12.75">
      <c r="A134">
        <f>'[1]Лист3'!A99</f>
        <v>0</v>
      </c>
      <c r="B134">
        <f>'[1]Лист3'!B98</f>
        <v>0</v>
      </c>
      <c r="C134">
        <f>'[1]Лист3'!C98</f>
        <v>0</v>
      </c>
      <c r="D134">
        <f>'[1]Лист3'!D98</f>
        <v>0</v>
      </c>
      <c r="E134">
        <f>'[1]Лист3'!E98</f>
        <v>0</v>
      </c>
      <c r="F134">
        <f>'[1]Лист3'!F98</f>
        <v>0</v>
      </c>
      <c r="G134">
        <f>'[1]Лист3'!G98</f>
        <v>0</v>
      </c>
      <c r="H134">
        <f>'[1]Лист3'!H98</f>
        <v>0</v>
      </c>
      <c r="X134">
        <f>'[1]Лист3'!I98</f>
        <v>0</v>
      </c>
    </row>
    <row r="135" spans="1:24" ht="12.75">
      <c r="A135">
        <f>'[1]Лист3'!A100</f>
        <v>0</v>
      </c>
      <c r="B135">
        <f>'[1]Лист3'!B99</f>
        <v>0</v>
      </c>
      <c r="C135">
        <f>'[1]Лист3'!C99</f>
        <v>0</v>
      </c>
      <c r="D135">
        <f>'[1]Лист3'!D99</f>
        <v>0</v>
      </c>
      <c r="E135">
        <f>'[1]Лист3'!E99</f>
        <v>0</v>
      </c>
      <c r="F135">
        <f>'[1]Лист3'!F99</f>
        <v>0</v>
      </c>
      <c r="G135">
        <f>'[1]Лист3'!G99</f>
        <v>0</v>
      </c>
      <c r="H135">
        <f>'[1]Лист3'!H99</f>
        <v>0</v>
      </c>
      <c r="X135">
        <f>'[1]Лист3'!I99</f>
        <v>0</v>
      </c>
    </row>
    <row r="136" spans="1:24" ht="12.75">
      <c r="A136">
        <f>'[1]Лист3'!A101</f>
        <v>0</v>
      </c>
      <c r="B136">
        <f>'[1]Лист3'!B100</f>
        <v>0</v>
      </c>
      <c r="C136">
        <f>'[1]Лист3'!C100</f>
        <v>0</v>
      </c>
      <c r="D136">
        <f>'[1]Лист3'!D100</f>
        <v>0</v>
      </c>
      <c r="E136">
        <f>'[1]Лист3'!E100</f>
        <v>0</v>
      </c>
      <c r="F136">
        <f>'[1]Лист3'!F100</f>
        <v>0</v>
      </c>
      <c r="G136">
        <f>'[1]Лист3'!G100</f>
        <v>0</v>
      </c>
      <c r="H136">
        <f>'[1]Лист3'!H100</f>
        <v>0</v>
      </c>
      <c r="X136">
        <f>'[1]Лист3'!I100</f>
        <v>0</v>
      </c>
    </row>
    <row r="137" spans="1:24" ht="12.75">
      <c r="A137">
        <f>'[1]Лист3'!A102</f>
        <v>0</v>
      </c>
      <c r="B137">
        <f>'[1]Лист3'!B101</f>
        <v>0</v>
      </c>
      <c r="C137">
        <f>'[1]Лист3'!C101</f>
        <v>0</v>
      </c>
      <c r="D137">
        <f>'[1]Лист3'!D101</f>
        <v>0</v>
      </c>
      <c r="E137">
        <f>'[1]Лист3'!E101</f>
        <v>0</v>
      </c>
      <c r="F137">
        <f>'[1]Лист3'!F101</f>
        <v>0</v>
      </c>
      <c r="G137">
        <f>'[1]Лист3'!G101</f>
        <v>0</v>
      </c>
      <c r="H137">
        <f>'[1]Лист3'!H101</f>
        <v>0</v>
      </c>
      <c r="X137">
        <f>'[1]Лист3'!I101</f>
        <v>0</v>
      </c>
    </row>
    <row r="138" spans="1:24" ht="12.75">
      <c r="A138">
        <f>'[1]Лист3'!A103</f>
        <v>0</v>
      </c>
      <c r="B138">
        <f>'[1]Лист3'!B102</f>
        <v>0</v>
      </c>
      <c r="C138">
        <f>'[1]Лист3'!C102</f>
        <v>0</v>
      </c>
      <c r="D138">
        <f>'[1]Лист3'!D102</f>
        <v>0</v>
      </c>
      <c r="E138">
        <f>'[1]Лист3'!E102</f>
        <v>0</v>
      </c>
      <c r="F138">
        <f>'[1]Лист3'!F102</f>
        <v>0</v>
      </c>
      <c r="G138">
        <f>'[1]Лист3'!G102</f>
        <v>0</v>
      </c>
      <c r="H138">
        <f>'[1]Лист3'!H102</f>
        <v>0</v>
      </c>
      <c r="X138">
        <f>'[1]Лист3'!I102</f>
        <v>0</v>
      </c>
    </row>
    <row r="139" spans="1:24" ht="12.75">
      <c r="A139">
        <f>'[1]Лист3'!A104</f>
        <v>0</v>
      </c>
      <c r="B139">
        <f>'[1]Лист3'!B103</f>
        <v>0</v>
      </c>
      <c r="C139">
        <f>'[1]Лист3'!C103</f>
        <v>0</v>
      </c>
      <c r="D139">
        <f>'[1]Лист3'!D103</f>
        <v>0</v>
      </c>
      <c r="E139">
        <f>'[1]Лист3'!E103</f>
        <v>0</v>
      </c>
      <c r="F139">
        <f>'[1]Лист3'!F103</f>
        <v>0</v>
      </c>
      <c r="G139">
        <f>'[1]Лист3'!G103</f>
        <v>0</v>
      </c>
      <c r="H139">
        <f>'[1]Лист3'!H103</f>
        <v>0</v>
      </c>
      <c r="X139">
        <f>'[1]Лист3'!I103</f>
        <v>0</v>
      </c>
    </row>
    <row r="140" spans="1:24" ht="18.75">
      <c r="A140" s="60" t="s">
        <v>122</v>
      </c>
      <c r="B140">
        <f>'[1]Лист3'!B104</f>
        <v>0</v>
      </c>
      <c r="C140">
        <f>'[1]Лист3'!C104</f>
        <v>0</v>
      </c>
      <c r="D140">
        <f>'[1]Лист3'!D104</f>
        <v>0</v>
      </c>
      <c r="E140">
        <f>'[1]Лист3'!E104</f>
        <v>0</v>
      </c>
      <c r="F140">
        <f>'[1]Лист3'!F104</f>
        <v>0</v>
      </c>
      <c r="G140">
        <f>'[1]Лист3'!G104</f>
        <v>0</v>
      </c>
      <c r="H140">
        <f>'[1]Лист3'!H104</f>
        <v>0</v>
      </c>
      <c r="X140">
        <f>'[1]Лист3'!I104</f>
        <v>0</v>
      </c>
    </row>
    <row r="141" spans="1:24" ht="12.75">
      <c r="A141">
        <f>'[1]Лист3'!A106</f>
        <v>0</v>
      </c>
      <c r="B141">
        <f>'[1]Лист3'!B105</f>
        <v>0</v>
      </c>
      <c r="C141">
        <f>'[1]Лист3'!C105</f>
        <v>0</v>
      </c>
      <c r="D141">
        <f>'[1]Лист3'!D105</f>
        <v>0</v>
      </c>
      <c r="E141">
        <f>'[1]Лист3'!E105</f>
        <v>0</v>
      </c>
      <c r="F141">
        <f>'[1]Лист3'!F105</f>
        <v>0</v>
      </c>
      <c r="G141">
        <f>'[1]Лист3'!G105</f>
        <v>0</v>
      </c>
      <c r="H141">
        <f>'[1]Лист3'!H105</f>
        <v>0</v>
      </c>
      <c r="X141">
        <f>'[1]Лист3'!I105</f>
        <v>0</v>
      </c>
    </row>
    <row r="142" spans="1:24" ht="18.75">
      <c r="A142">
        <f>'[1]Лист3'!A107</f>
        <v>0</v>
      </c>
      <c r="B142">
        <f>'[1]Лист3'!B106</f>
        <v>0</v>
      </c>
      <c r="C142">
        <f>'[1]Лист3'!C106</f>
        <v>0</v>
      </c>
      <c r="D142">
        <f>'[1]Лист3'!D106</f>
        <v>0</v>
      </c>
      <c r="E142">
        <f>'[1]Лист3'!E106</f>
        <v>0</v>
      </c>
      <c r="F142">
        <f>'[1]Лист3'!F106</f>
        <v>0</v>
      </c>
      <c r="G142">
        <f>'[1]Лист3'!G106</f>
        <v>0</v>
      </c>
      <c r="H142">
        <f>'[1]Лист3'!H106</f>
        <v>0</v>
      </c>
      <c r="L142" s="60" t="s">
        <v>123</v>
      </c>
      <c r="X142">
        <f>'[1]Лист3'!I106</f>
        <v>0</v>
      </c>
    </row>
    <row r="143" spans="1:24" ht="12.75">
      <c r="A143">
        <f>'[1]Лист3'!A108</f>
        <v>0</v>
      </c>
      <c r="B143">
        <f>'[1]Лист3'!B107</f>
        <v>0</v>
      </c>
      <c r="C143">
        <f>'[1]Лист3'!C107</f>
        <v>0</v>
      </c>
      <c r="D143">
        <f>'[1]Лист3'!D107</f>
        <v>0</v>
      </c>
      <c r="E143">
        <f>'[1]Лист3'!E107</f>
        <v>0</v>
      </c>
      <c r="F143">
        <f>'[1]Лист3'!F107</f>
        <v>0</v>
      </c>
      <c r="G143">
        <f>'[1]Лист3'!G107</f>
        <v>0</v>
      </c>
      <c r="H143">
        <f>'[1]Лист3'!H107</f>
        <v>0</v>
      </c>
      <c r="X143">
        <f>'[1]Лист3'!I107</f>
        <v>0</v>
      </c>
    </row>
    <row r="144" spans="1:24" ht="12.75">
      <c r="A144">
        <f>'[1]Лист3'!A109</f>
        <v>0</v>
      </c>
      <c r="B144">
        <f>'[1]Лист3'!B108</f>
        <v>0</v>
      </c>
      <c r="C144">
        <f>'[1]Лист3'!C108</f>
        <v>0</v>
      </c>
      <c r="D144">
        <f>'[1]Лист3'!D108</f>
        <v>0</v>
      </c>
      <c r="E144">
        <f>'[1]Лист3'!E108</f>
        <v>0</v>
      </c>
      <c r="F144">
        <f>'[1]Лист3'!F108</f>
        <v>0</v>
      </c>
      <c r="G144">
        <f>'[1]Лист3'!G108</f>
        <v>0</v>
      </c>
      <c r="H144">
        <f>'[1]Лист3'!H108</f>
        <v>0</v>
      </c>
      <c r="X144">
        <f>'[1]Лист3'!I108</f>
        <v>0</v>
      </c>
    </row>
    <row r="145" spans="1:24" ht="12.75">
      <c r="A145">
        <f>'[1]Лист3'!A110</f>
        <v>0</v>
      </c>
      <c r="B145">
        <f>'[1]Лист3'!B109</f>
        <v>0</v>
      </c>
      <c r="C145">
        <f>'[1]Лист3'!C109</f>
        <v>0</v>
      </c>
      <c r="D145">
        <f>'[1]Лист3'!D109</f>
        <v>0</v>
      </c>
      <c r="E145">
        <f>'[1]Лист3'!E109</f>
        <v>0</v>
      </c>
      <c r="F145">
        <f>'[1]Лист3'!F109</f>
        <v>0</v>
      </c>
      <c r="G145">
        <f>'[1]Лист3'!G109</f>
        <v>0</v>
      </c>
      <c r="H145">
        <f>'[1]Лист3'!H109</f>
        <v>0</v>
      </c>
      <c r="X145">
        <f>'[1]Лист3'!I109</f>
        <v>0</v>
      </c>
    </row>
    <row r="146" spans="1:24" ht="12.75">
      <c r="A146">
        <f>'[1]Лист3'!A111</f>
        <v>0</v>
      </c>
      <c r="B146">
        <f>'[1]Лист3'!B110</f>
        <v>0</v>
      </c>
      <c r="C146">
        <f>'[1]Лист3'!C110</f>
        <v>0</v>
      </c>
      <c r="D146">
        <f>'[1]Лист3'!D110</f>
        <v>0</v>
      </c>
      <c r="E146">
        <f>'[1]Лист3'!E110</f>
        <v>0</v>
      </c>
      <c r="F146">
        <f>'[1]Лист3'!F110</f>
        <v>0</v>
      </c>
      <c r="G146">
        <f>'[1]Лист3'!G110</f>
        <v>0</v>
      </c>
      <c r="H146">
        <f>'[1]Лист3'!H110</f>
        <v>0</v>
      </c>
      <c r="X146">
        <f>'[1]Лист3'!I110</f>
        <v>0</v>
      </c>
    </row>
    <row r="147" spans="1:24" ht="12.75">
      <c r="A147">
        <f>'[1]Лист3'!A112</f>
        <v>0</v>
      </c>
      <c r="B147">
        <f>'[1]Лист3'!B111</f>
        <v>0</v>
      </c>
      <c r="C147">
        <f>'[1]Лист3'!C111</f>
        <v>0</v>
      </c>
      <c r="D147">
        <f>'[1]Лист3'!D111</f>
        <v>0</v>
      </c>
      <c r="E147">
        <f>'[1]Лист3'!E111</f>
        <v>0</v>
      </c>
      <c r="F147">
        <f>'[1]Лист3'!F111</f>
        <v>0</v>
      </c>
      <c r="G147">
        <f>'[1]Лист3'!G111</f>
        <v>0</v>
      </c>
      <c r="H147">
        <f>'[1]Лист3'!H111</f>
        <v>0</v>
      </c>
      <c r="X147">
        <f>'[1]Лист3'!I111</f>
        <v>0</v>
      </c>
    </row>
    <row r="148" spans="1:24" ht="12.75">
      <c r="A148">
        <f>'[1]Лист3'!A113</f>
        <v>0</v>
      </c>
      <c r="B148">
        <f>'[1]Лист3'!B112</f>
        <v>0</v>
      </c>
      <c r="C148">
        <f>'[1]Лист3'!C112</f>
        <v>0</v>
      </c>
      <c r="D148">
        <f>'[1]Лист3'!D112</f>
        <v>0</v>
      </c>
      <c r="E148">
        <f>'[1]Лист3'!E112</f>
        <v>0</v>
      </c>
      <c r="F148">
        <f>'[1]Лист3'!F112</f>
        <v>0</v>
      </c>
      <c r="G148">
        <f>'[1]Лист3'!G112</f>
        <v>0</v>
      </c>
      <c r="H148">
        <f>'[1]Лист3'!H112</f>
        <v>0</v>
      </c>
      <c r="X148">
        <f>'[1]Лист3'!I112</f>
        <v>0</v>
      </c>
    </row>
    <row r="149" spans="1:24" ht="12.75">
      <c r="A149">
        <f>'[1]Лист3'!A114</f>
        <v>0</v>
      </c>
      <c r="B149">
        <f>'[1]Лист3'!B113</f>
        <v>0</v>
      </c>
      <c r="C149">
        <f>'[1]Лист3'!C113</f>
        <v>0</v>
      </c>
      <c r="D149">
        <f>'[1]Лист3'!D113</f>
        <v>0</v>
      </c>
      <c r="E149">
        <f>'[1]Лист3'!E113</f>
        <v>0</v>
      </c>
      <c r="F149">
        <f>'[1]Лист3'!F113</f>
        <v>0</v>
      </c>
      <c r="G149">
        <f>'[1]Лист3'!G113</f>
        <v>0</v>
      </c>
      <c r="H149">
        <f>'[1]Лист3'!H113</f>
        <v>0</v>
      </c>
      <c r="X149">
        <f>'[1]Лист3'!I113</f>
        <v>0</v>
      </c>
    </row>
    <row r="150" spans="1:24" ht="12.75">
      <c r="A150">
        <f>'[1]Лист3'!A115</f>
        <v>0</v>
      </c>
      <c r="B150">
        <f>'[1]Лист3'!B114</f>
        <v>0</v>
      </c>
      <c r="C150">
        <f>'[1]Лист3'!C114</f>
        <v>0</v>
      </c>
      <c r="D150">
        <f>'[1]Лист3'!D114</f>
        <v>0</v>
      </c>
      <c r="E150">
        <f>'[1]Лист3'!E114</f>
        <v>0</v>
      </c>
      <c r="F150">
        <f>'[1]Лист3'!F114</f>
        <v>0</v>
      </c>
      <c r="G150">
        <f>'[1]Лист3'!G114</f>
        <v>0</v>
      </c>
      <c r="H150">
        <f>'[1]Лист3'!H114</f>
        <v>0</v>
      </c>
      <c r="X150">
        <f>'[1]Лист3'!I114</f>
        <v>0</v>
      </c>
    </row>
    <row r="151" spans="2:24" ht="12.75">
      <c r="B151">
        <f>'[1]Лист3'!B115</f>
        <v>0</v>
      </c>
      <c r="C151">
        <f>'[1]Лист3'!C115</f>
        <v>0</v>
      </c>
      <c r="D151">
        <f>'[1]Лист3'!D115</f>
        <v>0</v>
      </c>
      <c r="E151">
        <f>'[1]Лист3'!E115</f>
        <v>0</v>
      </c>
      <c r="F151">
        <f>'[1]Лист3'!F115</f>
        <v>0</v>
      </c>
      <c r="G151">
        <f>'[1]Лист3'!G115</f>
        <v>0</v>
      </c>
      <c r="H151">
        <f>'[1]Лист3'!H115</f>
        <v>0</v>
      </c>
      <c r="X151">
        <f>'[1]Лист3'!I115</f>
        <v>0</v>
      </c>
    </row>
    <row r="152" spans="1:24" ht="12.75">
      <c r="A152">
        <f>'[1]Лист3'!A117</f>
        <v>0</v>
      </c>
      <c r="B152">
        <f>'[1]Лист3'!B116</f>
        <v>0</v>
      </c>
      <c r="C152">
        <f>'[1]Лист3'!C116</f>
        <v>0</v>
      </c>
      <c r="D152">
        <f>'[1]Лист3'!D116</f>
        <v>0</v>
      </c>
      <c r="E152">
        <f>'[1]Лист3'!E116</f>
        <v>0</v>
      </c>
      <c r="F152">
        <f>'[1]Лист3'!F116</f>
        <v>0</v>
      </c>
      <c r="G152">
        <f>'[1]Лист3'!G116</f>
        <v>0</v>
      </c>
      <c r="H152">
        <f>'[1]Лист3'!H116</f>
        <v>0</v>
      </c>
      <c r="X152">
        <f>'[1]Лист3'!I116</f>
        <v>0</v>
      </c>
    </row>
    <row r="153" spans="1:24" ht="12.75">
      <c r="A153">
        <f>'[1]Лист3'!A118</f>
        <v>0</v>
      </c>
      <c r="B153">
        <f>'[1]Лист3'!B117</f>
        <v>0</v>
      </c>
      <c r="C153">
        <f>'[1]Лист3'!C117</f>
        <v>0</v>
      </c>
      <c r="D153">
        <f>'[1]Лист3'!D117</f>
        <v>0</v>
      </c>
      <c r="E153">
        <f>'[1]Лист3'!E117</f>
        <v>0</v>
      </c>
      <c r="F153">
        <f>'[1]Лист3'!F117</f>
        <v>0</v>
      </c>
      <c r="G153">
        <f>'[1]Лист3'!G117</f>
        <v>0</v>
      </c>
      <c r="H153">
        <f>'[1]Лист3'!H117</f>
        <v>0</v>
      </c>
      <c r="X153">
        <f>'[1]Лист3'!I117</f>
        <v>0</v>
      </c>
    </row>
    <row r="154" spans="2:24" ht="12.75">
      <c r="B154">
        <f>'[1]Лист3'!B118</f>
        <v>0</v>
      </c>
      <c r="C154">
        <f>'[1]Лист3'!C118</f>
        <v>0</v>
      </c>
      <c r="D154">
        <f>'[1]Лист3'!D118</f>
        <v>0</v>
      </c>
      <c r="E154">
        <f>'[1]Лист3'!E118</f>
        <v>0</v>
      </c>
      <c r="F154">
        <f>'[1]Лист3'!F118</f>
        <v>0</v>
      </c>
      <c r="G154">
        <f>'[1]Лист3'!G118</f>
        <v>0</v>
      </c>
      <c r="H154">
        <f>'[1]Лист3'!H118</f>
        <v>0</v>
      </c>
      <c r="X154">
        <f>'[1]Лист3'!I118</f>
        <v>0</v>
      </c>
    </row>
  </sheetData>
  <sheetProtection/>
  <mergeCells count="3">
    <mergeCell ref="E8:X8"/>
    <mergeCell ref="H128:X128"/>
    <mergeCell ref="A5:H5"/>
  </mergeCells>
  <printOptions/>
  <pageMargins left="0.3937007874015748" right="0.3937007874015748" top="0.3937007874015748" bottom="0.3937007874015748" header="0.5118110236220472" footer="0.5118110236220472"/>
  <pageSetup fitToHeight="3" horizontalDpi="600" verticalDpi="600" orientation="landscape" paperSize="9" scale="34" r:id="rId1"/>
  <rowBreaks count="2" manualBreakCount="2">
    <brk id="44" max="18" man="1"/>
    <brk id="92" max="18" man="1"/>
  </rowBreaks>
  <colBreaks count="1" manualBreakCount="1">
    <brk id="14" max="15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2014-12-15T13:27:54Z</cp:lastPrinted>
  <dcterms:created xsi:type="dcterms:W3CDTF">2009-07-29T13:39:39Z</dcterms:created>
  <dcterms:modified xsi:type="dcterms:W3CDTF">2014-12-15T13:30:06Z</dcterms:modified>
  <cp:category/>
  <cp:version/>
  <cp:contentType/>
  <cp:contentStatus/>
</cp:coreProperties>
</file>