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'dod1'!$A$1:$H$68</definedName>
  </definedNames>
  <calcPr fullCalcOnLoad="1"/>
</workbook>
</file>

<file path=xl/sharedStrings.xml><?xml version="1.0" encoding="utf-8"?>
<sst xmlns="http://schemas.openxmlformats.org/spreadsheetml/2006/main" count="77" uniqueCount="72">
  <si>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</si>
  <si>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</si>
  <si>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</si>
  <si>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</si>
  <si>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</si>
  <si>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</si>
  <si>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</si>
  <si>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</si>
  <si>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</si>
  <si>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</si>
  <si>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</si>
  <si>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</si>
  <si>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</si>
  <si>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</si>
  <si>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</si>
  <si>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</si>
  <si>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</si>
  <si>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</si>
  <si>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</si>
  <si>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</si>
  <si>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</si>
  <si>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</si>
  <si>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</si>
  <si>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</si>
  <si>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</si>
  <si>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</si>
  <si>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</si>
  <si>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</si>
  <si>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</si>
  <si>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</si>
  <si>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</si>
  <si>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</si>
  <si>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</si>
  <si>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</si>
  <si>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</si>
  <si>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</si>
  <si>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</si>
  <si>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</si>
  <si>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</si>
  <si>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Власні надходження  (рік без змін)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</si>
  <si>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</si>
  <si>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</si>
  <si>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</si>
  <si>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</si>
  <si>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</si>
  <si>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</si>
  <si>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</si>
  <si>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</si>
  <si>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</si>
  <si>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</si>
  <si>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</si>
  <si>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</si>
  <si>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</si>
  <si>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</si>
  <si>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</si>
  <si>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</si>
  <si>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</si>
  <si>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</si>
  <si>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</si>
  <si>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</si>
  <si>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</si>
  <si>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</si>
  <si>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</si>
  <si>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</si>
  <si>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</si>
  <si>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</si>
  <si>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 7,9 р.б.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</si>
  <si>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</si>
  <si>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в 3,6 р.б</t>
  </si>
  <si>
    <t>в 2,3 р.б</t>
  </si>
  <si>
    <t xml:space="preserve">      за  сычень - грудень 2015 року</t>
  </si>
  <si>
    <t>від 22.02.2016 № 13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</si>
</sst>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  <numFmt numFmtId="197" formatCode="0.000000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75" fontId="7" fillId="0" borderId="14" xfId="0" applyNumberFormat="1" applyFont="1" applyBorder="1" applyAlignment="1">
      <alignment vertical="top"/>
    </xf>
    <xf numFmtId="174" fontId="7" fillId="0" borderId="15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74" fontId="4" fillId="0" borderId="17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vertical="top"/>
    </xf>
    <xf numFmtId="175" fontId="4" fillId="0" borderId="16" xfId="0" applyNumberFormat="1" applyFont="1" applyBorder="1" applyAlignment="1">
      <alignment vertical="top"/>
    </xf>
    <xf numFmtId="174" fontId="4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horizontal="right" vertical="top"/>
    </xf>
    <xf numFmtId="174" fontId="4" fillId="0" borderId="14" xfId="0" applyNumberFormat="1" applyFont="1" applyBorder="1" applyAlignment="1">
      <alignment vertical="top"/>
    </xf>
    <xf numFmtId="174" fontId="4" fillId="0" borderId="18" xfId="0" applyNumberFormat="1" applyFont="1" applyBorder="1" applyAlignment="1">
      <alignment vertical="top"/>
    </xf>
    <xf numFmtId="174" fontId="4" fillId="0" borderId="19" xfId="0" applyNumberFormat="1" applyFont="1" applyBorder="1" applyAlignment="1">
      <alignment vertical="top"/>
    </xf>
    <xf numFmtId="174" fontId="4" fillId="0" borderId="20" xfId="0" applyNumberFormat="1" applyFont="1" applyBorder="1" applyAlignment="1">
      <alignment vertical="top"/>
    </xf>
    <xf numFmtId="175" fontId="4" fillId="0" borderId="12" xfId="0" applyNumberFormat="1" applyFont="1" applyBorder="1" applyAlignment="1">
      <alignment vertical="top"/>
    </xf>
    <xf numFmtId="174" fontId="7" fillId="0" borderId="16" xfId="0" applyNumberFormat="1" applyFont="1" applyBorder="1" applyAlignment="1">
      <alignment vertical="top"/>
    </xf>
    <xf numFmtId="174" fontId="4" fillId="0" borderId="15" xfId="0" applyNumberFormat="1" applyFont="1" applyBorder="1" applyAlignment="1">
      <alignment vertical="top"/>
    </xf>
    <xf numFmtId="175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75" fontId="4" fillId="0" borderId="16" xfId="0" applyNumberFormat="1" applyFont="1" applyBorder="1" applyAlignment="1">
      <alignment horizontal="right" vertical="top"/>
    </xf>
    <xf numFmtId="175" fontId="7" fillId="0" borderId="17" xfId="0" applyNumberFormat="1" applyFont="1" applyBorder="1" applyAlignment="1">
      <alignment vertical="top"/>
    </xf>
    <xf numFmtId="0" fontId="7" fillId="0" borderId="21" xfId="0" applyFont="1" applyBorder="1" applyAlignment="1">
      <alignment vertical="top"/>
    </xf>
    <xf numFmtId="174" fontId="4" fillId="0" borderId="22" xfId="0" applyNumberFormat="1" applyFont="1" applyBorder="1" applyAlignment="1">
      <alignment vertical="top"/>
    </xf>
    <xf numFmtId="174" fontId="4" fillId="0" borderId="21" xfId="0" applyNumberFormat="1" applyFont="1" applyBorder="1" applyAlignment="1">
      <alignment vertical="top"/>
    </xf>
    <xf numFmtId="175" fontId="4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174" fontId="4" fillId="0" borderId="23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75" fontId="7" fillId="0" borderId="11" xfId="0" applyNumberFormat="1" applyFont="1" applyBorder="1" applyAlignment="1">
      <alignment vertical="top"/>
    </xf>
    <xf numFmtId="0" fontId="7" fillId="0" borderId="24" xfId="0" applyFont="1" applyBorder="1" applyAlignment="1">
      <alignment vertical="top"/>
    </xf>
    <xf numFmtId="174" fontId="7" fillId="0" borderId="10" xfId="0" applyNumberFormat="1" applyFont="1" applyBorder="1" applyAlignment="1">
      <alignment vertical="top"/>
    </xf>
    <xf numFmtId="174" fontId="7" fillId="0" borderId="24" xfId="0" applyNumberFormat="1" applyFont="1" applyBorder="1" applyAlignment="1">
      <alignment vertical="top"/>
    </xf>
    <xf numFmtId="175" fontId="7" fillId="0" borderId="25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74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74" fontId="7" fillId="0" borderId="17" xfId="0" applyNumberFormat="1" applyFont="1" applyBorder="1" applyAlignment="1">
      <alignment vertical="top"/>
    </xf>
    <xf numFmtId="174" fontId="7" fillId="0" borderId="21" xfId="0" applyNumberFormat="1" applyFont="1" applyBorder="1" applyAlignment="1">
      <alignment vertical="top"/>
    </xf>
    <xf numFmtId="174" fontId="4" fillId="0" borderId="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75" fontId="7" fillId="0" borderId="24" xfId="0" applyNumberFormat="1" applyFont="1" applyBorder="1" applyAlignment="1">
      <alignment vertical="top"/>
    </xf>
    <xf numFmtId="174" fontId="7" fillId="0" borderId="26" xfId="0" applyNumberFormat="1" applyFont="1" applyBorder="1" applyAlignment="1">
      <alignment vertical="top"/>
    </xf>
    <xf numFmtId="175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75" fontId="4" fillId="0" borderId="11" xfId="0" applyNumberFormat="1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74" fontId="4" fillId="0" borderId="12" xfId="0" applyNumberFormat="1" applyFont="1" applyBorder="1" applyAlignment="1">
      <alignment vertical="top"/>
    </xf>
    <xf numFmtId="174" fontId="4" fillId="0" borderId="28" xfId="0" applyNumberFormat="1" applyFont="1" applyBorder="1" applyAlignment="1">
      <alignment vertical="top"/>
    </xf>
    <xf numFmtId="175" fontId="7" fillId="0" borderId="16" xfId="0" applyNumberFormat="1" applyFont="1" applyBorder="1" applyAlignment="1">
      <alignment horizontal="right" vertical="top"/>
    </xf>
    <xf numFmtId="175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174" fontId="7" fillId="0" borderId="19" xfId="0" applyNumberFormat="1" applyFont="1" applyBorder="1" applyAlignment="1">
      <alignment vertical="top"/>
    </xf>
    <xf numFmtId="174" fontId="7" fillId="0" borderId="20" xfId="0" applyNumberFormat="1" applyFont="1" applyBorder="1" applyAlignment="1">
      <alignment vertical="top"/>
    </xf>
    <xf numFmtId="0" fontId="4" fillId="0" borderId="24" xfId="0" applyFont="1" applyBorder="1" applyAlignment="1">
      <alignment vertical="top"/>
    </xf>
    <xf numFmtId="175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74" fontId="7" fillId="0" borderId="11" xfId="0" applyNumberFormat="1" applyFont="1" applyBorder="1" applyAlignment="1">
      <alignment vertical="top"/>
    </xf>
    <xf numFmtId="174" fontId="7" fillId="0" borderId="29" xfId="0" applyNumberFormat="1" applyFont="1" applyBorder="1" applyAlignment="1">
      <alignment vertical="top"/>
    </xf>
    <xf numFmtId="175" fontId="7" fillId="0" borderId="26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75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74" fontId="7" fillId="0" borderId="30" xfId="0" applyNumberFormat="1" applyFont="1" applyBorder="1" applyAlignment="1">
      <alignment vertical="top"/>
    </xf>
    <xf numFmtId="174" fontId="7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75" fontId="7" fillId="0" borderId="26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1"/>
  <sheetViews>
    <sheetView tabSelected="1" view="pageBreakPreview" zoomScale="75" zoomScaleNormal="75" zoomScaleSheetLayoutView="75" zoomScalePageLayoutView="0" workbookViewId="0" topLeftCell="B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71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97"/>
      <c r="C5" s="97"/>
      <c r="D5" s="97"/>
      <c r="E5" s="97"/>
      <c r="F5" s="97"/>
      <c r="G5" s="97"/>
      <c r="H5" s="97"/>
    </row>
    <row r="6" spans="2:8" ht="16.5" customHeight="1">
      <c r="B6" s="96" t="s">
        <v>62</v>
      </c>
      <c r="C6" s="96"/>
      <c r="D6" s="96"/>
      <c r="E6" s="96"/>
      <c r="F6" s="96"/>
      <c r="G6" s="96"/>
      <c r="H6" s="96"/>
    </row>
    <row r="7" spans="2:8" ht="16.5" customHeight="1">
      <c r="B7" s="96" t="s">
        <v>70</v>
      </c>
      <c r="C7" s="96"/>
      <c r="D7" s="96"/>
      <c r="E7" s="96"/>
      <c r="F7" s="96"/>
      <c r="G7" s="96"/>
      <c r="H7" s="96"/>
    </row>
    <row r="8" spans="2:8" ht="13.5" customHeight="1" thickBot="1">
      <c r="B8" s="3"/>
      <c r="C8" s="4"/>
      <c r="D8" s="3" t="s">
        <v>0</v>
      </c>
      <c r="E8" s="3"/>
      <c r="F8" s="3"/>
      <c r="G8" s="3" t="s">
        <v>24</v>
      </c>
      <c r="H8" s="3" t="s">
        <v>25</v>
      </c>
    </row>
    <row r="9" spans="2:8" ht="60" customHeight="1" thickBot="1">
      <c r="B9" s="8" t="s">
        <v>1</v>
      </c>
      <c r="C9" s="9" t="s">
        <v>2</v>
      </c>
      <c r="D9" s="9" t="s">
        <v>18</v>
      </c>
      <c r="E9" s="9" t="s">
        <v>19</v>
      </c>
      <c r="F9" s="10" t="s">
        <v>27</v>
      </c>
      <c r="G9" s="11" t="s">
        <v>20</v>
      </c>
      <c r="H9" s="12" t="s">
        <v>22</v>
      </c>
    </row>
    <row r="10" spans="2:8" ht="24" customHeight="1">
      <c r="B10" s="13">
        <v>10000000</v>
      </c>
      <c r="C10" s="14" t="s">
        <v>3</v>
      </c>
      <c r="D10" s="15"/>
      <c r="E10" s="13"/>
      <c r="F10" s="16">
        <f>F11</f>
        <v>21216.304</v>
      </c>
      <c r="G10" s="16">
        <f>G11</f>
        <v>24605.28245</v>
      </c>
      <c r="H10" s="17">
        <f>G10/F10*100</f>
        <v>115.97346290852543</v>
      </c>
    </row>
    <row r="11" spans="2:8" ht="39" customHeight="1">
      <c r="B11" s="18">
        <v>11000000</v>
      </c>
      <c r="C11" s="19" t="s">
        <v>37</v>
      </c>
      <c r="D11" s="17">
        <v>49945.9</v>
      </c>
      <c r="E11" s="20">
        <v>59245.9</v>
      </c>
      <c r="F11" s="21">
        <f>F12+F15</f>
        <v>21216.304</v>
      </c>
      <c r="G11" s="21">
        <f>G12+G15</f>
        <v>24605.28245</v>
      </c>
      <c r="H11" s="22">
        <f>G11/F11*100</f>
        <v>115.97346290852543</v>
      </c>
    </row>
    <row r="12" spans="2:8" ht="24" customHeight="1">
      <c r="B12" s="18">
        <v>11010000</v>
      </c>
      <c r="C12" s="18" t="s">
        <v>40</v>
      </c>
      <c r="D12" s="23">
        <v>48508.1</v>
      </c>
      <c r="E12" s="18">
        <v>58058.1</v>
      </c>
      <c r="F12" s="24">
        <v>21216.304</v>
      </c>
      <c r="G12" s="25">
        <v>24603.8279</v>
      </c>
      <c r="H12" s="23">
        <f>G12/F12*100</f>
        <v>115.96660709612759</v>
      </c>
    </row>
    <row r="13" spans="2:8" ht="12.75" customHeight="1" hidden="1">
      <c r="B13" s="18">
        <v>11020000</v>
      </c>
      <c r="C13" s="19" t="s">
        <v>4</v>
      </c>
      <c r="D13" s="17">
        <f>SUM(D14)</f>
        <v>0</v>
      </c>
      <c r="E13" s="18"/>
      <c r="F13" s="26"/>
      <c r="G13" s="27"/>
      <c r="H13" s="22" t="e">
        <f>G13/F13*100</f>
        <v>#DIV/0!</v>
      </c>
    </row>
    <row r="14" spans="2:8" ht="21.75" customHeight="1" hidden="1">
      <c r="B14" s="18">
        <v>11020200</v>
      </c>
      <c r="C14" s="19" t="s">
        <v>5</v>
      </c>
      <c r="D14" s="23"/>
      <c r="E14" s="18"/>
      <c r="F14" s="28"/>
      <c r="G14" s="29"/>
      <c r="H14" s="30" t="e">
        <f>G14/F14*100</f>
        <v>#DIV/0!</v>
      </c>
    </row>
    <row r="15" spans="2:8" ht="21.75" customHeight="1">
      <c r="B15" s="18">
        <v>11020000</v>
      </c>
      <c r="C15" s="19" t="s">
        <v>49</v>
      </c>
      <c r="D15" s="23"/>
      <c r="E15" s="18"/>
      <c r="F15" s="28">
        <v>0</v>
      </c>
      <c r="G15" s="29">
        <v>1.45455</v>
      </c>
      <c r="H15" s="22">
        <v>0</v>
      </c>
    </row>
    <row r="16" spans="2:8" ht="22.5" customHeight="1">
      <c r="B16" s="18">
        <v>20000000</v>
      </c>
      <c r="C16" s="19" t="s">
        <v>6</v>
      </c>
      <c r="D16" s="17">
        <v>12996.7</v>
      </c>
      <c r="E16" s="20">
        <v>6762.2</v>
      </c>
      <c r="F16" s="31">
        <f>F17+F20+F29</f>
        <v>47.5</v>
      </c>
      <c r="G16" s="31">
        <f>G17+G20+G29</f>
        <v>375.87622999999996</v>
      </c>
      <c r="H16" s="69" t="s">
        <v>66</v>
      </c>
    </row>
    <row r="17" spans="2:8" ht="22.5" customHeight="1">
      <c r="B17" s="91">
        <v>21000000</v>
      </c>
      <c r="C17" s="91" t="s">
        <v>63</v>
      </c>
      <c r="D17" s="17"/>
      <c r="E17" s="20"/>
      <c r="F17" s="26">
        <v>0</v>
      </c>
      <c r="G17" s="27">
        <f>G18</f>
        <v>1.351</v>
      </c>
      <c r="H17" s="22">
        <v>0</v>
      </c>
    </row>
    <row r="18" spans="2:8" ht="62.25" customHeight="1">
      <c r="B18" s="91">
        <v>21010000</v>
      </c>
      <c r="C18" s="92" t="s">
        <v>64</v>
      </c>
      <c r="D18" s="17"/>
      <c r="E18" s="20"/>
      <c r="F18" s="26">
        <v>0</v>
      </c>
      <c r="G18" s="27">
        <f>G19</f>
        <v>1.351</v>
      </c>
      <c r="H18" s="23">
        <v>0</v>
      </c>
    </row>
    <row r="19" spans="2:8" ht="37.5" customHeight="1">
      <c r="B19" s="91">
        <v>21010300</v>
      </c>
      <c r="C19" s="93" t="s">
        <v>65</v>
      </c>
      <c r="D19" s="17"/>
      <c r="E19" s="20"/>
      <c r="F19" s="26">
        <v>0</v>
      </c>
      <c r="G19" s="27">
        <v>1.351</v>
      </c>
      <c r="H19" s="22">
        <v>0</v>
      </c>
    </row>
    <row r="20" spans="2:8" ht="37.5">
      <c r="B20" s="18">
        <v>22000000</v>
      </c>
      <c r="C20" s="19" t="s">
        <v>31</v>
      </c>
      <c r="D20" s="17" t="e">
        <f>SUM(D21,#REF!)</f>
        <v>#REF!</v>
      </c>
      <c r="E20" s="17">
        <v>16.9</v>
      </c>
      <c r="F20" s="26">
        <f>F22</f>
        <v>47.5</v>
      </c>
      <c r="G20" s="27">
        <f>G22</f>
        <v>57.87908</v>
      </c>
      <c r="H20" s="22">
        <f aca="true" t="shared" si="0" ref="H20:H28">G20/F20*100</f>
        <v>121.85069473684212</v>
      </c>
    </row>
    <row r="21" spans="2:8" ht="37.5" hidden="1">
      <c r="B21" s="18">
        <v>22080000</v>
      </c>
      <c r="C21" s="19" t="s">
        <v>7</v>
      </c>
      <c r="D21" s="23"/>
      <c r="E21" s="18"/>
      <c r="F21" s="28"/>
      <c r="G21" s="29"/>
      <c r="H21" s="30" t="e">
        <f t="shared" si="0"/>
        <v>#DIV/0!</v>
      </c>
    </row>
    <row r="22" spans="2:8" ht="20.25" customHeight="1">
      <c r="B22" s="18">
        <v>22080000</v>
      </c>
      <c r="C22" s="19" t="s">
        <v>26</v>
      </c>
      <c r="D22" s="23"/>
      <c r="E22" s="18"/>
      <c r="F22" s="24">
        <v>47.5</v>
      </c>
      <c r="G22" s="32">
        <v>57.87908</v>
      </c>
      <c r="H22" s="23">
        <f t="shared" si="0"/>
        <v>121.85069473684212</v>
      </c>
    </row>
    <row r="23" spans="2:8" ht="37.5" hidden="1">
      <c r="B23" s="18">
        <v>50100800</v>
      </c>
      <c r="C23" s="19" t="s">
        <v>8</v>
      </c>
      <c r="D23" s="17"/>
      <c r="E23" s="18"/>
      <c r="F23" s="26"/>
      <c r="G23" s="27"/>
      <c r="H23" s="22" t="e">
        <f t="shared" si="0"/>
        <v>#DIV/0!</v>
      </c>
    </row>
    <row r="24" spans="2:8" ht="56.25" hidden="1">
      <c r="B24" s="18"/>
      <c r="C24" s="19" t="s">
        <v>16</v>
      </c>
      <c r="D24" s="23"/>
      <c r="E24" s="18"/>
      <c r="F24" s="24"/>
      <c r="G24" s="32"/>
      <c r="H24" s="30" t="e">
        <f t="shared" si="0"/>
        <v>#DIV/0!</v>
      </c>
    </row>
    <row r="25" spans="2:8" ht="18.75" hidden="1">
      <c r="B25" s="18"/>
      <c r="C25" s="19" t="s">
        <v>14</v>
      </c>
      <c r="D25" s="23"/>
      <c r="E25" s="18"/>
      <c r="F25" s="24"/>
      <c r="G25" s="32"/>
      <c r="H25" s="30" t="e">
        <f t="shared" si="0"/>
        <v>#DIV/0!</v>
      </c>
    </row>
    <row r="26" spans="2:8" ht="37.5" hidden="1">
      <c r="B26" s="18"/>
      <c r="C26" s="19" t="s">
        <v>11</v>
      </c>
      <c r="D26" s="23"/>
      <c r="E26" s="18"/>
      <c r="F26" s="24"/>
      <c r="G26" s="32"/>
      <c r="H26" s="30" t="e">
        <f t="shared" si="0"/>
        <v>#DIV/0!</v>
      </c>
    </row>
    <row r="27" spans="2:8" ht="18.75" hidden="1">
      <c r="B27" s="18"/>
      <c r="C27" s="19" t="s">
        <v>12</v>
      </c>
      <c r="D27" s="23"/>
      <c r="E27" s="18"/>
      <c r="F27" s="24"/>
      <c r="G27" s="32"/>
      <c r="H27" s="30" t="e">
        <f t="shared" si="0"/>
        <v>#DIV/0!</v>
      </c>
    </row>
    <row r="28" spans="2:8" ht="18.75" hidden="1">
      <c r="B28" s="18"/>
      <c r="C28" s="19"/>
      <c r="D28" s="23"/>
      <c r="E28" s="18"/>
      <c r="F28" s="24"/>
      <c r="G28" s="32"/>
      <c r="H28" s="30" t="e">
        <f t="shared" si="0"/>
        <v>#DIV/0!</v>
      </c>
    </row>
    <row r="29" spans="2:8" ht="18.75">
      <c r="B29" s="18">
        <v>24000000</v>
      </c>
      <c r="C29" s="19" t="s">
        <v>21</v>
      </c>
      <c r="D29" s="33">
        <v>12859.3</v>
      </c>
      <c r="E29" s="34">
        <v>4709.3</v>
      </c>
      <c r="F29" s="24">
        <v>0</v>
      </c>
      <c r="G29" s="32">
        <v>316.64615</v>
      </c>
      <c r="H29" s="35">
        <v>0</v>
      </c>
    </row>
    <row r="30" spans="2:8" ht="18.75">
      <c r="B30" s="18">
        <v>30000000</v>
      </c>
      <c r="C30" s="18" t="s">
        <v>50</v>
      </c>
      <c r="D30" s="36"/>
      <c r="E30" s="37"/>
      <c r="F30" s="38">
        <v>0</v>
      </c>
      <c r="G30" s="39">
        <f>G31</f>
        <v>1.01794</v>
      </c>
      <c r="H30" s="40">
        <v>0</v>
      </c>
    </row>
    <row r="31" spans="2:8" ht="18.75">
      <c r="B31" s="18">
        <v>31000000</v>
      </c>
      <c r="C31" s="18" t="s">
        <v>51</v>
      </c>
      <c r="D31" s="17"/>
      <c r="E31" s="41"/>
      <c r="F31" s="42">
        <v>0</v>
      </c>
      <c r="G31" s="32">
        <f>G32+G33</f>
        <v>1.01794</v>
      </c>
      <c r="H31" s="35">
        <v>0</v>
      </c>
    </row>
    <row r="32" spans="2:8" ht="72">
      <c r="B32" s="18">
        <v>31010200</v>
      </c>
      <c r="C32" s="94" t="s">
        <v>67</v>
      </c>
      <c r="D32" s="36"/>
      <c r="E32" s="37"/>
      <c r="F32" s="24">
        <v>0</v>
      </c>
      <c r="G32" s="32">
        <v>1</v>
      </c>
      <c r="H32" s="35">
        <v>0</v>
      </c>
    </row>
    <row r="33" spans="2:8" ht="41.25" customHeight="1" thickBot="1">
      <c r="B33" s="18">
        <v>31020000</v>
      </c>
      <c r="C33" s="19" t="s">
        <v>52</v>
      </c>
      <c r="D33" s="36"/>
      <c r="E33" s="37"/>
      <c r="F33" s="38">
        <v>0</v>
      </c>
      <c r="G33" s="39">
        <v>0.01794</v>
      </c>
      <c r="H33" s="40">
        <v>0</v>
      </c>
    </row>
    <row r="34" spans="2:8" ht="19.5" thickBot="1">
      <c r="B34" s="43"/>
      <c r="C34" s="44" t="s">
        <v>29</v>
      </c>
      <c r="D34" s="45"/>
      <c r="E34" s="46"/>
      <c r="F34" s="47">
        <f>F10+F16</f>
        <v>21263.804</v>
      </c>
      <c r="G34" s="48">
        <f>G10+G16+G30</f>
        <v>24982.176620000002</v>
      </c>
      <c r="H34" s="49">
        <f aca="true" t="shared" si="1" ref="H34:H47">G34/F34*100</f>
        <v>117.48686462685605</v>
      </c>
    </row>
    <row r="35" spans="2:8" ht="18.75">
      <c r="B35" s="13">
        <v>40000000</v>
      </c>
      <c r="C35" s="14" t="s">
        <v>28</v>
      </c>
      <c r="D35" s="15"/>
      <c r="E35" s="50"/>
      <c r="F35" s="51">
        <f>F36+F39</f>
        <v>164599.9789</v>
      </c>
      <c r="G35" s="51">
        <f>G36+G39</f>
        <v>164143.30558000001</v>
      </c>
      <c r="H35" s="15">
        <f t="shared" si="1"/>
        <v>99.72255566309798</v>
      </c>
    </row>
    <row r="36" spans="2:8" ht="18.75">
      <c r="B36" s="18">
        <v>41020000</v>
      </c>
      <c r="C36" s="19" t="s">
        <v>42</v>
      </c>
      <c r="D36" s="17">
        <v>137259.1</v>
      </c>
      <c r="E36" s="20">
        <v>142548.2</v>
      </c>
      <c r="F36" s="31">
        <f>F37+F38</f>
        <v>11105.8</v>
      </c>
      <c r="G36" s="31">
        <f>G37+G38</f>
        <v>11105.8</v>
      </c>
      <c r="H36" s="17">
        <f t="shared" si="1"/>
        <v>100</v>
      </c>
    </row>
    <row r="37" spans="2:8" ht="18.75">
      <c r="B37" s="18">
        <v>41020100</v>
      </c>
      <c r="C37" s="19" t="s">
        <v>41</v>
      </c>
      <c r="D37" s="33"/>
      <c r="E37" s="34"/>
      <c r="F37" s="24">
        <v>6581</v>
      </c>
      <c r="G37" s="32">
        <v>6581</v>
      </c>
      <c r="H37" s="23">
        <f t="shared" si="1"/>
        <v>100</v>
      </c>
    </row>
    <row r="38" spans="2:8" ht="18.75">
      <c r="B38" s="18">
        <v>41020600</v>
      </c>
      <c r="C38" s="18" t="s">
        <v>53</v>
      </c>
      <c r="D38" s="33"/>
      <c r="E38" s="34"/>
      <c r="F38" s="24">
        <v>4524.8</v>
      </c>
      <c r="G38" s="32">
        <v>4524.8</v>
      </c>
      <c r="H38" s="23">
        <f>G38/F38*100</f>
        <v>100</v>
      </c>
    </row>
    <row r="39" spans="2:8" ht="18.75">
      <c r="B39" s="18">
        <v>41030000</v>
      </c>
      <c r="C39" s="19" t="s">
        <v>36</v>
      </c>
      <c r="D39" s="33">
        <v>11700</v>
      </c>
      <c r="E39" s="34">
        <v>11700</v>
      </c>
      <c r="F39" s="31">
        <f>F40+F41+F42+F43+F44+F46+F47+F45+F49</f>
        <v>153494.1789</v>
      </c>
      <c r="G39" s="31">
        <f>G40+G41+G42+G43+G44+G46+G47+G45+G49</f>
        <v>153037.50558000003</v>
      </c>
      <c r="H39" s="17">
        <f t="shared" si="1"/>
        <v>99.70248166850843</v>
      </c>
    </row>
    <row r="40" spans="2:8" ht="77.25" customHeight="1">
      <c r="B40" s="18">
        <v>41030600</v>
      </c>
      <c r="C40" s="87" t="s">
        <v>58</v>
      </c>
      <c r="D40" s="36"/>
      <c r="E40" s="52"/>
      <c r="F40" s="24">
        <v>59881.21135</v>
      </c>
      <c r="G40" s="32">
        <v>59877.5174</v>
      </c>
      <c r="H40" s="23">
        <f t="shared" si="1"/>
        <v>99.99383120361675</v>
      </c>
    </row>
    <row r="41" spans="2:8" ht="93.75" customHeight="1">
      <c r="B41" s="18">
        <v>41030800</v>
      </c>
      <c r="C41" s="88" t="s">
        <v>59</v>
      </c>
      <c r="D41" s="36"/>
      <c r="E41" s="52"/>
      <c r="F41" s="21">
        <v>15176.32433</v>
      </c>
      <c r="G41" s="39">
        <v>15176.32433</v>
      </c>
      <c r="H41" s="22">
        <f t="shared" si="1"/>
        <v>100</v>
      </c>
    </row>
    <row r="42" spans="2:8" ht="198.75" customHeight="1">
      <c r="B42" s="18">
        <v>41030900</v>
      </c>
      <c r="C42" s="87" t="s">
        <v>60</v>
      </c>
      <c r="D42" s="36"/>
      <c r="E42" s="52"/>
      <c r="F42" s="24">
        <v>348.2</v>
      </c>
      <c r="G42" s="32">
        <v>348.2</v>
      </c>
      <c r="H42" s="23">
        <f t="shared" si="1"/>
        <v>100</v>
      </c>
    </row>
    <row r="43" spans="2:8" ht="61.5" customHeight="1">
      <c r="B43" s="18">
        <v>41031000</v>
      </c>
      <c r="C43" s="19" t="s">
        <v>43</v>
      </c>
      <c r="D43" s="36"/>
      <c r="E43" s="52"/>
      <c r="F43" s="21">
        <v>1731.8</v>
      </c>
      <c r="G43" s="39">
        <v>1731.8</v>
      </c>
      <c r="H43" s="22">
        <f t="shared" si="1"/>
        <v>100</v>
      </c>
    </row>
    <row r="44" spans="2:8" ht="25.5" customHeight="1">
      <c r="B44" s="18">
        <v>41033900</v>
      </c>
      <c r="C44" s="19" t="s">
        <v>44</v>
      </c>
      <c r="D44" s="36"/>
      <c r="E44" s="52"/>
      <c r="F44" s="24">
        <v>47257.5</v>
      </c>
      <c r="G44" s="32">
        <v>47257.5</v>
      </c>
      <c r="H44" s="23">
        <f t="shared" si="1"/>
        <v>100</v>
      </c>
    </row>
    <row r="45" spans="2:8" ht="25.5" customHeight="1">
      <c r="B45" s="18">
        <v>41034200</v>
      </c>
      <c r="C45" s="18" t="s">
        <v>45</v>
      </c>
      <c r="D45" s="36"/>
      <c r="E45" s="52"/>
      <c r="F45" s="24">
        <v>24519.7</v>
      </c>
      <c r="G45" s="32">
        <v>24519.7</v>
      </c>
      <c r="H45" s="23">
        <f t="shared" si="1"/>
        <v>100</v>
      </c>
    </row>
    <row r="46" spans="2:8" ht="30" customHeight="1">
      <c r="B46" s="18">
        <v>41035000</v>
      </c>
      <c r="C46" s="18" t="s">
        <v>46</v>
      </c>
      <c r="D46" s="36"/>
      <c r="E46" s="52"/>
      <c r="F46" s="24">
        <v>2296.06422</v>
      </c>
      <c r="G46" s="32">
        <v>1982.99964</v>
      </c>
      <c r="H46" s="23">
        <f t="shared" si="1"/>
        <v>86.36516447262088</v>
      </c>
    </row>
    <row r="47" spans="2:8" ht="102.75" customHeight="1">
      <c r="B47" s="18">
        <v>41035800</v>
      </c>
      <c r="C47" s="87" t="s">
        <v>61</v>
      </c>
      <c r="D47" s="36"/>
      <c r="E47" s="52"/>
      <c r="F47" s="24">
        <v>551</v>
      </c>
      <c r="G47" s="32">
        <v>523.8595</v>
      </c>
      <c r="H47" s="23">
        <f t="shared" si="1"/>
        <v>95.07431941923775</v>
      </c>
    </row>
    <row r="48" spans="2:8" ht="3" customHeight="1" hidden="1">
      <c r="B48" s="53"/>
      <c r="C48" s="54"/>
      <c r="D48" s="36"/>
      <c r="E48" s="52"/>
      <c r="F48" s="55"/>
      <c r="G48" s="56"/>
      <c r="H48" s="22" t="s">
        <v>25</v>
      </c>
    </row>
    <row r="49" spans="2:8" ht="50.25" customHeight="1" thickBot="1">
      <c r="B49" s="18">
        <v>41037000</v>
      </c>
      <c r="C49" s="19" t="s">
        <v>54</v>
      </c>
      <c r="D49" s="36"/>
      <c r="E49" s="37"/>
      <c r="F49" s="24">
        <v>1732.379</v>
      </c>
      <c r="G49" s="57">
        <v>1619.60471</v>
      </c>
      <c r="H49" s="22">
        <f>G49/F49*100</f>
        <v>93.49020681963937</v>
      </c>
    </row>
    <row r="50" spans="2:8" ht="18.75" customHeight="1" thickBot="1">
      <c r="B50" s="58"/>
      <c r="C50" s="59" t="s">
        <v>47</v>
      </c>
      <c r="D50" s="45">
        <f>SUM(D11,D16,D36,D39)</f>
        <v>211901.7</v>
      </c>
      <c r="E50" s="60">
        <f>SUM(E11,E16,E36,E39)</f>
        <v>220256.30000000002</v>
      </c>
      <c r="F50" s="89">
        <f>F34+F35</f>
        <v>185863.7829</v>
      </c>
      <c r="G50" s="61">
        <f>G34+G35</f>
        <v>189125.48220000003</v>
      </c>
      <c r="H50" s="62">
        <f>G50/F50*100</f>
        <v>101.75488696566286</v>
      </c>
    </row>
    <row r="51" spans="2:8" ht="19.5" thickBot="1">
      <c r="B51" s="63"/>
      <c r="C51" s="54"/>
      <c r="D51" s="22"/>
      <c r="E51" s="63"/>
      <c r="F51" s="21"/>
      <c r="G51" s="39"/>
      <c r="H51" s="64"/>
    </row>
    <row r="52" spans="2:8" ht="21" customHeight="1" thickBot="1">
      <c r="B52" s="65"/>
      <c r="C52" s="59" t="s">
        <v>38</v>
      </c>
      <c r="D52" s="45"/>
      <c r="E52" s="66"/>
      <c r="F52" s="67"/>
      <c r="G52" s="68"/>
      <c r="H52" s="30"/>
    </row>
    <row r="53" spans="2:8" ht="18" customHeight="1">
      <c r="B53" s="18">
        <v>20000000</v>
      </c>
      <c r="C53" s="19" t="s">
        <v>32</v>
      </c>
      <c r="D53" s="36"/>
      <c r="E53" s="63"/>
      <c r="F53" s="31">
        <f>F54</f>
        <v>669.596</v>
      </c>
      <c r="G53" s="31">
        <f>G54</f>
        <v>2431.19843</v>
      </c>
      <c r="H53" s="69" t="s">
        <v>68</v>
      </c>
    </row>
    <row r="54" spans="2:8" ht="15.75" customHeight="1">
      <c r="B54" s="18">
        <v>25000000</v>
      </c>
      <c r="C54" s="19" t="s">
        <v>39</v>
      </c>
      <c r="D54" s="23">
        <v>4062.5</v>
      </c>
      <c r="E54" s="18">
        <v>9622.8</v>
      </c>
      <c r="F54" s="24">
        <v>669.596</v>
      </c>
      <c r="G54" s="32">
        <v>2431.19843</v>
      </c>
      <c r="H54" s="69" t="s">
        <v>68</v>
      </c>
    </row>
    <row r="55" spans="2:8" ht="15.75" customHeight="1">
      <c r="B55" s="18">
        <v>40000000</v>
      </c>
      <c r="C55" s="18" t="s">
        <v>55</v>
      </c>
      <c r="D55" s="70"/>
      <c r="E55" s="71"/>
      <c r="F55" s="28">
        <f>F56</f>
        <v>570.98</v>
      </c>
      <c r="G55" s="29">
        <v>480.492</v>
      </c>
      <c r="H55" s="36">
        <v>84.2</v>
      </c>
    </row>
    <row r="56" spans="2:8" ht="15.75" customHeight="1">
      <c r="B56" s="18">
        <v>41000000</v>
      </c>
      <c r="C56" s="18" t="s">
        <v>56</v>
      </c>
      <c r="D56" s="70"/>
      <c r="E56" s="71"/>
      <c r="F56" s="28">
        <f>F57</f>
        <v>570.98</v>
      </c>
      <c r="G56" s="29">
        <v>480.492</v>
      </c>
      <c r="H56" s="17">
        <v>84.2</v>
      </c>
    </row>
    <row r="57" spans="2:8" ht="18.75" customHeight="1">
      <c r="B57" s="18">
        <v>41030000</v>
      </c>
      <c r="C57" s="18" t="s">
        <v>57</v>
      </c>
      <c r="D57" s="70"/>
      <c r="E57" s="71"/>
      <c r="F57" s="28">
        <f>F58</f>
        <v>570.98</v>
      </c>
      <c r="G57" s="29">
        <f>G58</f>
        <v>480.4923</v>
      </c>
      <c r="H57" s="36">
        <v>84.2</v>
      </c>
    </row>
    <row r="58" spans="2:8" ht="20.25" customHeight="1" thickBot="1">
      <c r="B58" s="18">
        <v>41035000</v>
      </c>
      <c r="C58" s="18" t="s">
        <v>46</v>
      </c>
      <c r="D58" s="70"/>
      <c r="E58" s="71"/>
      <c r="F58" s="72">
        <v>570.98</v>
      </c>
      <c r="G58" s="73">
        <v>480.4923</v>
      </c>
      <c r="H58" s="33">
        <f>G58/F58*100</f>
        <v>84.15221198640933</v>
      </c>
    </row>
    <row r="59" spans="2:8" ht="19.5" thickBot="1">
      <c r="B59" s="43"/>
      <c r="C59" s="59" t="s">
        <v>48</v>
      </c>
      <c r="D59" s="64"/>
      <c r="E59" s="74"/>
      <c r="F59" s="61">
        <f>F53+F55</f>
        <v>1240.576</v>
      </c>
      <c r="G59" s="61">
        <f>G53+G55</f>
        <v>2911.69043</v>
      </c>
      <c r="H59" s="95" t="s">
        <v>69</v>
      </c>
    </row>
    <row r="60" spans="2:8" ht="38.25" hidden="1" thickBot="1">
      <c r="B60" s="13">
        <v>15011700</v>
      </c>
      <c r="C60" s="14" t="s">
        <v>13</v>
      </c>
      <c r="D60" s="75"/>
      <c r="E60" s="13"/>
      <c r="F60" s="26"/>
      <c r="G60" s="27"/>
      <c r="H60" s="22" t="e">
        <f>G60/F60*100</f>
        <v>#DIV/0!</v>
      </c>
    </row>
    <row r="61" spans="2:8" ht="24" customHeight="1" hidden="1">
      <c r="B61" s="71">
        <v>41030600</v>
      </c>
      <c r="C61" s="76" t="s">
        <v>15</v>
      </c>
      <c r="D61" s="70">
        <v>49639.2</v>
      </c>
      <c r="E61" s="71">
        <v>55929.2</v>
      </c>
      <c r="F61" s="28"/>
      <c r="G61" s="29">
        <v>37736.3</v>
      </c>
      <c r="H61" s="22" t="e">
        <f>G61/F61*100</f>
        <v>#DIV/0!</v>
      </c>
    </row>
    <row r="62" spans="2:8" ht="26.25" customHeight="1" hidden="1">
      <c r="B62" s="58"/>
      <c r="C62" s="59" t="s">
        <v>9</v>
      </c>
      <c r="D62" s="45">
        <f>SUM(D54:D61)</f>
        <v>53701.7</v>
      </c>
      <c r="E62" s="45">
        <f>SUM(E54:E61)</f>
        <v>65552</v>
      </c>
      <c r="F62" s="77"/>
      <c r="G62" s="48">
        <f>SUM(G54:G61)</f>
        <v>45001.15746</v>
      </c>
      <c r="H62" s="22" t="e">
        <f>G62/F62*100</f>
        <v>#DIV/0!</v>
      </c>
    </row>
    <row r="63" spans="2:8" ht="19.5" thickBot="1">
      <c r="B63" s="43"/>
      <c r="C63" s="59" t="s">
        <v>10</v>
      </c>
      <c r="D63" s="45">
        <f>SUM(D50,D62)</f>
        <v>265603.4</v>
      </c>
      <c r="E63" s="60">
        <f>SUM(E50,E62)</f>
        <v>285808.30000000005</v>
      </c>
      <c r="F63" s="78">
        <f>F50+F59</f>
        <v>187104.3589</v>
      </c>
      <c r="G63" s="78">
        <f>G50+G59</f>
        <v>192037.17263000002</v>
      </c>
      <c r="H63" s="79">
        <f>G63/F63*100</f>
        <v>102.63639701341027</v>
      </c>
    </row>
    <row r="64" spans="2:8" ht="18.75">
      <c r="B64" s="80"/>
      <c r="C64" s="81"/>
      <c r="D64" s="82"/>
      <c r="E64" s="82"/>
      <c r="F64" s="90"/>
      <c r="G64" s="90"/>
      <c r="H64" s="82"/>
    </row>
    <row r="65" spans="2:8" ht="18.75">
      <c r="B65" s="80"/>
      <c r="C65" s="81"/>
      <c r="D65" s="82"/>
      <c r="E65" s="82"/>
      <c r="F65" s="90"/>
      <c r="G65" s="90"/>
      <c r="H65" s="82"/>
    </row>
    <row r="66" spans="2:8" ht="16.5" customHeight="1">
      <c r="B66" s="80"/>
      <c r="C66" s="81"/>
      <c r="D66" s="82"/>
      <c r="E66" s="83"/>
      <c r="F66" s="83"/>
      <c r="G66" s="83"/>
      <c r="H66" s="83"/>
    </row>
    <row r="67" spans="2:8" ht="17.25" customHeight="1">
      <c r="B67" s="84" t="s">
        <v>34</v>
      </c>
      <c r="C67" s="83"/>
      <c r="D67" s="83"/>
      <c r="E67" s="83"/>
      <c r="F67" s="83"/>
      <c r="G67" s="84" t="s">
        <v>33</v>
      </c>
      <c r="H67" s="83"/>
    </row>
    <row r="68" spans="2:8" ht="17.25" customHeight="1">
      <c r="B68" s="84" t="s">
        <v>35</v>
      </c>
      <c r="C68" s="85"/>
      <c r="D68" s="86" t="s">
        <v>17</v>
      </c>
      <c r="E68" s="83"/>
      <c r="F68" s="83"/>
      <c r="G68" s="84" t="s">
        <v>25</v>
      </c>
      <c r="H68" s="83"/>
    </row>
    <row r="69" spans="2:8" ht="14.25">
      <c r="B69" s="6" t="s">
        <v>25</v>
      </c>
      <c r="C69" s="7"/>
      <c r="D69" s="5"/>
      <c r="E69" s="5"/>
      <c r="F69" s="5"/>
      <c r="G69" s="5"/>
      <c r="H69" s="5"/>
    </row>
    <row r="70" spans="2:8" ht="12.75">
      <c r="B70" s="5"/>
      <c r="C70" s="7"/>
      <c r="D70" s="5"/>
      <c r="E70" s="5"/>
      <c r="F70" s="5"/>
      <c r="G70" s="5"/>
      <c r="H70" s="5"/>
    </row>
    <row r="71" spans="2:8" ht="12.75">
      <c r="B71" s="5"/>
      <c r="C71" s="7"/>
      <c r="D71" s="5"/>
      <c r="E71" s="5"/>
      <c r="F71" s="5"/>
      <c r="G71" s="5"/>
      <c r="H71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2016-01-20T08:38:06Z</cp:lastPrinted>
  <dcterms:created xsi:type="dcterms:W3CDTF">2000-02-21T08:38:24Z</dcterms:created>
  <dcterms:modified xsi:type="dcterms:W3CDTF">2016-02-24T13:39:49Z</dcterms:modified>
  <cp:category/>
  <cp:version/>
  <cp:contentType/>
  <cp:contentStatus/>
</cp:coreProperties>
</file>