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'Лист1'!$10:$14</definedName>
    <definedName name="_xlnm.Print_Area" localSheetId="0">'Лист1'!$B$1:$P$141</definedName>
  </definedNames>
  <calcPr fullCalcOnLoad="1"/>
</workbook>
</file>

<file path=xl/sharedStrings.xml><?xml version="1.0" encoding="utf-8"?>
<sst xmlns="http://schemas.openxmlformats.org/spreadsheetml/2006/main" count="308" uniqueCount="223">
  <si>
    <t>110205</t>
  </si>
  <si>
    <t>Школи естетичного виховання дітей</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</si>
  <si>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</si>
  <si>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</si>
  <si>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</si>
  <si>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</si>
  <si>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</si>
  <si>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</si>
  <si>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</si>
  <si>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</si>
  <si>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</si>
  <si>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</si>
  <si>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</si>
  <si>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</si>
  <si>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</si>
  <si>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</si>
  <si>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</si>
  <si>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</si>
  <si>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110201</t>
  </si>
  <si>
    <t>110202</t>
  </si>
  <si>
    <t>250404</t>
  </si>
  <si>
    <t>110204</t>
  </si>
  <si>
    <t>110502</t>
  </si>
  <si>
    <t>Органи  місцевого самоврядування</t>
  </si>
  <si>
    <t>Палаци і Будинки культури, клуби та інші заклади    клубного типу</t>
  </si>
  <si>
    <t>Видатки загального фонду</t>
  </si>
  <si>
    <t>Видатки спеціального фонду</t>
  </si>
  <si>
    <t>Районна рада</t>
  </si>
  <si>
    <t>Райдержадміністрація</t>
  </si>
  <si>
    <t>080000</t>
  </si>
  <si>
    <t>Охорона здров"я</t>
  </si>
  <si>
    <t>080101</t>
  </si>
  <si>
    <t>091101</t>
  </si>
  <si>
    <t>Утримання центрів соціальних служб для сім"ї,</t>
  </si>
  <si>
    <t>дітей та молоді</t>
  </si>
  <si>
    <t xml:space="preserve">130000 </t>
  </si>
  <si>
    <t>Фізична культура і спорт</t>
  </si>
  <si>
    <t>Відділ освіти райдержадміністрації</t>
  </si>
  <si>
    <t>070000</t>
  </si>
  <si>
    <t>070201</t>
  </si>
  <si>
    <t xml:space="preserve">Загальноосвітні школи </t>
  </si>
  <si>
    <t>070401</t>
  </si>
  <si>
    <t>070802</t>
  </si>
  <si>
    <t>070807</t>
  </si>
  <si>
    <t>Інші освітні програми</t>
  </si>
  <si>
    <t>070808</t>
  </si>
  <si>
    <t>090201</t>
  </si>
  <si>
    <t>090202</t>
  </si>
  <si>
    <t>090203</t>
  </si>
  <si>
    <t>090204</t>
  </si>
  <si>
    <t>090207</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</si>
  <si>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</si>
  <si>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</si>
  <si>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</si>
  <si>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</si>
  <si>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</si>
  <si>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</si>
  <si>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</si>
  <si>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</si>
  <si>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</si>
  <si>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</si>
  <si>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</si>
  <si>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</si>
  <si>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</si>
  <si>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</si>
  <si>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</si>
  <si>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</si>
  <si>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091300</t>
  </si>
  <si>
    <t>170102</t>
  </si>
  <si>
    <t>170302</t>
  </si>
  <si>
    <t>070303</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</si>
  <si>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</si>
  <si>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</si>
  <si>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</si>
  <si>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</si>
  <si>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</si>
  <si>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</si>
  <si>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</si>
  <si>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</si>
  <si>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</si>
  <si>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</si>
  <si>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</si>
  <si>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Допомога на догляд за інвалідом І чи ІІ групи внаслідок психічного розладу - за рахунок субвенції з обласного бюджету</t>
  </si>
  <si>
    <t>Державна соціальна допомога інвалідам з дитинства та дітям-інвалідам - за рахунок субвенції з державного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</si>
  <si>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</si>
  <si>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</si>
  <si>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</si>
  <si>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</si>
  <si>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</si>
  <si>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</si>
  <si>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</si>
  <si>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</si>
  <si>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</si>
  <si>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</si>
  <si>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</si>
  <si>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</si>
  <si>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</si>
  <si>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</si>
  <si>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</si>
  <si>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</si>
  <si>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</si>
  <si>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</si>
  <si>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Витрати на поховання учасників бойових дій та інвалідів війни - за рахунок субвенції з обласного бюджету</t>
  </si>
  <si>
    <t>090215</t>
  </si>
  <si>
    <t>090216</t>
  </si>
  <si>
    <t>Код тимчасової класифікації видатків та кредитування місцевих бюджетів</t>
  </si>
  <si>
    <t>010116</t>
  </si>
  <si>
    <t>Назва головного розпорядника коштів</t>
  </si>
  <si>
    <t>Най менування коду тимчасової класифікації видатків та кредитування місцевих бюджетів</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</si>
  <si>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</si>
  <si>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</si>
  <si>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</si>
  <si>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</si>
  <si>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</si>
  <si>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Разом </t>
  </si>
  <si>
    <t>Утримання апарату управління громадських фізкультурно - спортивних організацій  ФСТ "Колос"</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</si>
  <si>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</si>
  <si>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</si>
  <si>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</si>
  <si>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Лікарні</t>
  </si>
  <si>
    <t>Методична робота, інші заходи у сфері народної освіти</t>
  </si>
  <si>
    <t>Позашкільні заклади освіти, заходи із позашкільної роботи з  дітьми</t>
  </si>
  <si>
    <t>Утримання та навчально-тренувальна робота дитячо-юнацьких спортивних шкіл</t>
  </si>
  <si>
    <t>091206</t>
  </si>
  <si>
    <t>Центри соціальної реабілітації дітей - інвалідів; центри професійної реабілітації інвалідів</t>
  </si>
  <si>
    <t>10</t>
  </si>
  <si>
    <t>070806</t>
  </si>
  <si>
    <t>Інші заклади освіти</t>
  </si>
  <si>
    <t>15</t>
  </si>
  <si>
    <t>080800</t>
  </si>
  <si>
    <t>Центри первинної медичної (медико-санітарної) допомоги</t>
  </si>
  <si>
    <t>091204</t>
  </si>
  <si>
    <t>Територіальні центри соціального обслуговування (надання соціальних послуг)</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</si>
  <si>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на  житлово-комунальні послуги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</si>
  <si>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</si>
  <si>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</si>
  <si>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</si>
  <si>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</si>
  <si>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130115</t>
  </si>
  <si>
    <t xml:space="preserve">Центри "Спорт для всіх" та заходи з фізичної культури </t>
  </si>
  <si>
    <t>Управління соціального захисту населення райдержадміністрації</t>
  </si>
  <si>
    <t>250380</t>
  </si>
  <si>
    <t>видатки споживання</t>
  </si>
  <si>
    <t>видатки розвитку</t>
  </si>
  <si>
    <t>Код функціональної класифікації видатків та кредитування бюджету</t>
  </si>
  <si>
    <t>0111</t>
  </si>
  <si>
    <t>0180</t>
  </si>
  <si>
    <t>Сектор культури  райдержадміністрації</t>
  </si>
  <si>
    <t xml:space="preserve">Субвенція з районного бюджету місцевим бюджетам на дошкільну освіту </t>
  </si>
  <si>
    <t>Додаток 3</t>
  </si>
  <si>
    <t>до рішення районної ради</t>
  </si>
  <si>
    <t>090802</t>
  </si>
  <si>
    <t>210105</t>
  </si>
  <si>
    <t>0990</t>
  </si>
  <si>
    <t>0731</t>
  </si>
  <si>
    <t>0726</t>
  </si>
  <si>
    <t>1040</t>
  </si>
  <si>
    <t>Інші програми соціального захисту дітей</t>
  </si>
  <si>
    <t>0320</t>
  </si>
  <si>
    <t>Видатки на запобігання та ліквідацію надзвичайних ситуацій та наслідків стихійного лиха</t>
  </si>
  <si>
    <t>0133</t>
  </si>
  <si>
    <t>0921</t>
  </si>
  <si>
    <t>0960</t>
  </si>
  <si>
    <t>091103</t>
  </si>
  <si>
    <t>Соціальні програми і заходи державних органів у справах молоді</t>
  </si>
  <si>
    <t>0810</t>
  </si>
  <si>
    <t>130201</t>
  </si>
  <si>
    <t>Проведення навчально-тренувальних зборів і змагань (які проводяться громадськими організаціями фізкультурно-спортивної спрямованності)</t>
  </si>
  <si>
    <t>090205</t>
  </si>
  <si>
    <t>1030</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</si>
  <si>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</si>
  <si>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</si>
  <si>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090208</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</si>
  <si>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</si>
  <si>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090209</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</si>
  <si>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</si>
  <si>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091304</t>
  </si>
  <si>
    <t>1010</t>
  </si>
  <si>
    <t>Встановлення телефонів інвалідам І та ІІ груп - за рахунок субвенції з обласного бюджету</t>
  </si>
  <si>
    <t>1070</t>
  </si>
  <si>
    <t>1060</t>
  </si>
  <si>
    <t>1090</t>
  </si>
  <si>
    <t>1020</t>
  </si>
  <si>
    <t>0910</t>
  </si>
  <si>
    <t>Фінансове управління райдержадміністрації</t>
  </si>
  <si>
    <t>0824</t>
  </si>
  <si>
    <t>0828</t>
  </si>
  <si>
    <t>0829</t>
  </si>
  <si>
    <t>250203</t>
  </si>
  <si>
    <t>250388</t>
  </si>
  <si>
    <t>150114</t>
  </si>
  <si>
    <t>Проведення невідкладних відновлювальних робіт, будівництво та реконструкція лікарень загального профілю</t>
  </si>
  <si>
    <t>Субвенція з державного бюджету місцевим бюджетам на проведення виборів депутатів місцевих рад та сільських, селищних, міських голів</t>
  </si>
  <si>
    <t>Виконання видаткової частини районного бюджету Баштанського району за січень - грудень   2015 року за головними розпорядниками коштів</t>
  </si>
  <si>
    <t>0160</t>
  </si>
  <si>
    <t>Проведення виборів депутатів місцевих рад та сільських, селищних, міських голів - за рахунок субвенції з державного бюджету</t>
  </si>
  <si>
    <t>250313</t>
  </si>
  <si>
    <t>Стабілізаційна дотація ( на оплату праці працівників і розрахунків за енергоносії та комунальні послуги закладам дошкільної освіти)</t>
  </si>
  <si>
    <t xml:space="preserve">Субвенція з обласного бюджету на виконання депутатами обласної ради доручень виборців  </t>
  </si>
  <si>
    <t>в тому числі:</t>
  </si>
  <si>
    <t xml:space="preserve">Інгульській сільській раді на поліпшення матеріально-технічної бази Інгульського дошкільного навчального закладу «Ромашка» </t>
  </si>
  <si>
    <t xml:space="preserve">Єрмолівській сільській раді на поліпшення матеріально-технічної бази  Єрмолівського дошкільного навчального закладу «Дзвіночок» у сумі 5,0 тис.грн. та Новоукраїнського дошкільного навчального закладу «Зірочка» у сумі 5,0 тис.грн. </t>
  </si>
  <si>
    <t>Пісківській сільській раді на придбання спортивного інвентаря для дитячого майдпнчика Пісківського дошкільного навчального закладу "Сонечко"</t>
  </si>
  <si>
    <t>Привільненській сільській раді на придбання обладнання та комплектуючих для системи опалення Привільненського дошкільного навчального закладу "Дзвіночок"</t>
  </si>
  <si>
    <t>Інші субвенції</t>
  </si>
  <si>
    <t xml:space="preserve">Субвенція з районного бюджету місцевим бюджетам на утримання закладів культури  </t>
  </si>
  <si>
    <t xml:space="preserve">Інгульській сільській раді на поліпшення матеріально-технічної бази  Інгульського будинку культури </t>
  </si>
  <si>
    <t>Єрмолівській сільській раді на поліпшення матеріально-технічної бази   Єрмолівського будинку культури у сумі 10,0 тис.грн. та Новоукраїнського сільського клубу у сумі 10,0 тис.грн.</t>
  </si>
  <si>
    <t>Мар"ївській сільській раді на придбання матеріалів для поточного ремонту  Мар"ївського будинку культури</t>
  </si>
  <si>
    <t>Субвенція з обласного бюджету місцевим бюджетам   на співфінансування  впровадження проектів-переможців обласного конкурсу проектів та програм розвитку  місцевого самоврядування 2014 року на 2015 рік</t>
  </si>
  <si>
    <t>Субвенція з обласного бюджету на виконання депутатами обласної ради доручень виборців  на 2015 рік</t>
  </si>
  <si>
    <t>Лоцкинській сільській раді на технологічне оснащення (переоснащення), модернізацію свердловини для централізованого водозабезпечення населення  (придбання глибинних насосів та комплектуючих)</t>
  </si>
  <si>
    <t>Субвенція з районного бюджету обласному бюджету, за рахунок коштів субвенцій з міського та сільських бюджетів, на співфінансування інвестиційних програм і проектів регіонального розвитку, що можуть реалізуватися у 2015 році за рахунок коштів державного фонду регіонального розвитку</t>
  </si>
  <si>
    <t>дитяче містечко "Казка" м.Баштанка - реконструкція</t>
  </si>
  <si>
    <t xml:space="preserve">дитячий навчальний заклад "Віночок" по вул.Сизоненка,4, м.Баштанка - реконструкція системи опалення з впровадженням енергозберігаючих технологій </t>
  </si>
  <si>
    <t>мережа централізованого водопостачання із застосуванням ресурсозберігаючих технологій для відновлення забезпечення питною водою мешканців вул.Грушевського, с.Явкине Баштанського району - капітальний ремонт</t>
  </si>
  <si>
    <t>Разом:</t>
  </si>
  <si>
    <t>у тому числі видатки за рахунок цільових субвенцій з державного бюджету</t>
  </si>
  <si>
    <t>170703</t>
  </si>
  <si>
    <t>0456</t>
  </si>
  <si>
    <t>Видатки на проведення робіт, пов"язаних з будівництвом, реконструкцією, ремонтом та утриманням автомобільних доріг</t>
  </si>
  <si>
    <t>№ 13</t>
  </si>
  <si>
    <t xml:space="preserve">від 22.02.2016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</si>
</sst>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53">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color indexed="8"/>
      <name val="Times New Roman"/>
      <family val="1"/>
    </font>
    <font>
      <sz val="14"/>
      <name val="Times New Roman"/>
      <family val="1"/>
    </font>
    <font>
      <sz val="12"/>
      <name val="Times New Roman Cyr"/>
      <family val="1"/>
    </font>
    <font>
      <b/>
      <sz val="12"/>
      <name val="Times New Roman Cyr"/>
      <family val="0"/>
    </font>
    <font>
      <sz val="12"/>
      <color indexed="10"/>
      <name val="Times New Roman"/>
      <family val="1"/>
    </font>
    <font>
      <sz val="11"/>
      <name val="Times New Roman"/>
      <family val="1"/>
    </font>
    <font>
      <b/>
      <sz val="12"/>
      <color indexed="10"/>
      <name val="Times New Roman"/>
      <family val="1"/>
    </font>
    <font>
      <sz val="8"/>
      <color indexed="10"/>
      <name val="Times New Roman"/>
      <family val="1"/>
    </font>
    <font>
      <b/>
      <sz val="15"/>
      <color indexed="62"/>
      <name val="Calibri"/>
      <family val="2"/>
    </font>
    <font>
      <b/>
      <sz val="11"/>
      <color indexed="62"/>
      <name val="Calibri"/>
      <family val="2"/>
    </font>
    <font>
      <b/>
      <sz val="18"/>
      <color indexed="62"/>
      <name val="Cambria"/>
      <family val="2"/>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medium"/>
      <top style="medium"/>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7" borderId="0" applyNumberFormat="0" applyBorder="0" applyAlignment="0" applyProtection="0"/>
    <xf numFmtId="0" fontId="40" fillId="10" borderId="0" applyNumberFormat="0" applyBorder="0" applyAlignment="0" applyProtection="0"/>
    <xf numFmtId="0" fontId="40" fillId="3"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7" borderId="0" applyNumberFormat="0" applyBorder="0" applyAlignment="0" applyProtection="0"/>
    <xf numFmtId="0" fontId="41" fillId="13" borderId="0" applyNumberFormat="0" applyBorder="0" applyAlignment="0" applyProtection="0"/>
    <xf numFmtId="0" fontId="41" fillId="3"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2" fillId="19" borderId="1" applyNumberFormat="0" applyAlignment="0" applyProtection="0"/>
    <xf numFmtId="0" fontId="43" fillId="2" borderId="2" applyNumberFormat="0" applyAlignment="0" applyProtection="0"/>
    <xf numFmtId="0" fontId="44"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3" applyNumberFormat="0" applyFill="0" applyAlignment="0" applyProtection="0"/>
    <xf numFmtId="0" fontId="30"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45" fillId="0" borderId="6" applyNumberFormat="0" applyFill="0" applyAlignment="0" applyProtection="0"/>
    <xf numFmtId="0" fontId="46" fillId="20" borderId="7" applyNumberFormat="0" applyAlignment="0" applyProtection="0"/>
    <xf numFmtId="0" fontId="23" fillId="0" borderId="0" applyNumberFormat="0" applyFill="0" applyBorder="0" applyAlignment="0" applyProtection="0"/>
    <xf numFmtId="0" fontId="47" fillId="21" borderId="0" applyNumberFormat="0" applyBorder="0" applyAlignment="0" applyProtection="0"/>
    <xf numFmtId="0" fontId="6" fillId="0" borderId="0" applyNumberFormat="0" applyFill="0" applyBorder="0" applyAlignment="0" applyProtection="0"/>
    <xf numFmtId="0" fontId="48" fillId="22" borderId="0" applyNumberFormat="0" applyBorder="0" applyAlignment="0" applyProtection="0"/>
    <xf numFmtId="0" fontId="4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24" borderId="0" applyNumberFormat="0" applyBorder="0" applyAlignment="0" applyProtection="0"/>
  </cellStyleXfs>
  <cellXfs count="125">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12" fillId="0" borderId="0" xfId="0" applyFont="1" applyAlignment="1">
      <alignment horizontal="left" wrapText="1"/>
    </xf>
    <xf numFmtId="0" fontId="2" fillId="0" borderId="13" xfId="0" applyFont="1" applyBorder="1" applyAlignment="1">
      <alignment horizontal="center"/>
    </xf>
    <xf numFmtId="174" fontId="9" fillId="0" borderId="0" xfId="0" applyNumberFormat="1" applyFont="1" applyAlignment="1">
      <alignment vertical="justify"/>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6" fillId="0" borderId="0" xfId="0" applyNumberFormat="1" applyFont="1" applyBorder="1" applyAlignment="1" applyProtection="1">
      <alignment horizontal="left" vertical="center"/>
      <protection locked="0"/>
    </xf>
    <xf numFmtId="0" fontId="15" fillId="0" borderId="0" xfId="0" applyFont="1" applyAlignment="1" applyProtection="1">
      <alignment horizontal="left" wrapText="1"/>
      <protection locked="0"/>
    </xf>
    <xf numFmtId="0" fontId="16" fillId="0" borderId="0" xfId="0" applyFont="1" applyAlignment="1" applyProtection="1">
      <alignment horizontal="left" wrapText="1"/>
      <protection locked="0"/>
    </xf>
    <xf numFmtId="0" fontId="15" fillId="0" borderId="0" xfId="0" applyFont="1" applyAlignment="1" applyProtection="1">
      <alignment horizontal="left" vertical="justify" wrapText="1"/>
      <protection locked="0"/>
    </xf>
    <xf numFmtId="0" fontId="15" fillId="0" borderId="0" xfId="0" applyFont="1" applyAlignment="1" applyProtection="1">
      <alignment horizontal="left"/>
      <protection locked="0"/>
    </xf>
    <xf numFmtId="0" fontId="0" fillId="0" borderId="0" xfId="0" applyFont="1" applyAlignment="1">
      <alignment/>
    </xf>
    <xf numFmtId="0" fontId="9"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6" fillId="0" borderId="0" xfId="0" applyNumberFormat="1" applyFont="1" applyAlignment="1">
      <alignment horizontal="center"/>
    </xf>
    <xf numFmtId="49" fontId="15" fillId="0" borderId="0" xfId="0" applyNumberFormat="1" applyFont="1" applyAlignment="1">
      <alignment horizontal="center"/>
    </xf>
    <xf numFmtId="49" fontId="15" fillId="0" borderId="0" xfId="0" applyNumberFormat="1" applyFont="1" applyAlignment="1">
      <alignment horizontal="center" vertical="top"/>
    </xf>
    <xf numFmtId="49" fontId="15" fillId="0" borderId="0" xfId="0" applyNumberFormat="1" applyFont="1" applyAlignment="1">
      <alignment horizontal="center" vertical="justify"/>
    </xf>
    <xf numFmtId="49" fontId="10" fillId="0" borderId="0" xfId="0" applyNumberFormat="1" applyFont="1" applyAlignment="1">
      <alignment horizontal="center" wrapText="1"/>
    </xf>
    <xf numFmtId="0" fontId="14" fillId="0" borderId="0" xfId="0" applyFont="1" applyAlignment="1">
      <alignment/>
    </xf>
    <xf numFmtId="182" fontId="9" fillId="0" borderId="0" xfId="0" applyNumberFormat="1" applyFont="1" applyAlignment="1">
      <alignment vertical="justify"/>
    </xf>
    <xf numFmtId="174" fontId="9" fillId="0" borderId="0" xfId="0" applyNumberFormat="1" applyFont="1" applyAlignment="1">
      <alignment vertical="top"/>
    </xf>
    <xf numFmtId="174" fontId="0" fillId="0" borderId="0" xfId="0" applyNumberFormat="1" applyFont="1" applyAlignment="1">
      <alignment/>
    </xf>
    <xf numFmtId="174" fontId="9" fillId="0" borderId="0" xfId="0" applyNumberFormat="1" applyFont="1" applyAlignment="1">
      <alignment vertical="center"/>
    </xf>
    <xf numFmtId="49" fontId="10" fillId="0" borderId="0" xfId="0" applyNumberFormat="1" applyFont="1" applyAlignment="1">
      <alignment horizontal="center" vertical="top" wrapText="1"/>
    </xf>
    <xf numFmtId="174" fontId="9" fillId="0" borderId="0" xfId="0" applyNumberFormat="1" applyFont="1" applyFill="1" applyAlignment="1">
      <alignment vertical="justify"/>
    </xf>
    <xf numFmtId="174" fontId="10" fillId="0" borderId="0" xfId="0" applyNumberFormat="1" applyFont="1" applyFill="1" applyAlignment="1">
      <alignment vertical="justify"/>
    </xf>
    <xf numFmtId="174" fontId="9" fillId="0" borderId="0" xfId="0" applyNumberFormat="1" applyFont="1" applyFill="1" applyAlignment="1">
      <alignment vertical="center"/>
    </xf>
    <xf numFmtId="174" fontId="17" fillId="0" borderId="0" xfId="0" applyNumberFormat="1" applyFont="1" applyAlignment="1">
      <alignment vertical="justify"/>
    </xf>
    <xf numFmtId="174" fontId="9" fillId="0" borderId="0" xfId="0" applyNumberFormat="1" applyFont="1" applyFill="1" applyAlignment="1">
      <alignment/>
    </xf>
    <xf numFmtId="174" fontId="10" fillId="0" borderId="0" xfId="0" applyNumberFormat="1" applyFont="1" applyAlignment="1">
      <alignment horizontal="right" vertical="justify"/>
    </xf>
    <xf numFmtId="0" fontId="18" fillId="0" borderId="0" xfId="0" applyFont="1" applyAlignment="1">
      <alignment horizontal="left" vertical="top" wrapText="1"/>
    </xf>
    <xf numFmtId="174" fontId="17" fillId="0" borderId="0" xfId="0" applyNumberFormat="1" applyFont="1" applyFill="1" applyAlignment="1">
      <alignment vertical="justify"/>
    </xf>
    <xf numFmtId="0" fontId="17" fillId="0" borderId="0" xfId="0" applyFont="1" applyAlignment="1">
      <alignment/>
    </xf>
    <xf numFmtId="0" fontId="17" fillId="0" borderId="0" xfId="0" applyFont="1" applyAlignment="1">
      <alignment vertical="justify"/>
    </xf>
    <xf numFmtId="0" fontId="19" fillId="0" borderId="0" xfId="0" applyFont="1" applyAlignment="1">
      <alignment horizontal="left" vertical="center" wrapText="1"/>
    </xf>
    <xf numFmtId="174" fontId="19" fillId="0" borderId="0" xfId="0" applyNumberFormat="1" applyFont="1" applyAlignment="1">
      <alignment vertical="justify"/>
    </xf>
    <xf numFmtId="0" fontId="20" fillId="0" borderId="0" xfId="0" applyFont="1" applyAlignment="1">
      <alignment horizontal="left" vertical="center" wrapText="1"/>
    </xf>
    <xf numFmtId="174" fontId="17" fillId="0" borderId="0" xfId="0" applyNumberFormat="1" applyFont="1" applyAlignment="1">
      <alignment/>
    </xf>
    <xf numFmtId="174" fontId="17" fillId="0" borderId="0" xfId="0" applyNumberFormat="1" applyFont="1" applyAlignment="1">
      <alignment vertical="top"/>
    </xf>
    <xf numFmtId="0" fontId="0" fillId="0" borderId="0" xfId="0" applyFont="1" applyAlignment="1">
      <alignment vertical="top"/>
    </xf>
    <xf numFmtId="0" fontId="0" fillId="0" borderId="14" xfId="0" applyBorder="1" applyAlignment="1">
      <alignment horizontal="center" vertical="center" wrapText="1"/>
    </xf>
    <xf numFmtId="49" fontId="4" fillId="0" borderId="15" xfId="0" applyNumberFormat="1" applyFont="1" applyBorder="1" applyAlignment="1" applyProtection="1">
      <alignment horizontal="center" vertical="center" wrapText="1"/>
      <protection locked="0"/>
    </xf>
    <xf numFmtId="174" fontId="14" fillId="0" borderId="0" xfId="0" applyNumberFormat="1" applyFont="1" applyAlignment="1">
      <alignment horizontal="left" wrapText="1"/>
    </xf>
    <xf numFmtId="49" fontId="9" fillId="0" borderId="16" xfId="0" applyNumberFormat="1" applyFont="1" applyBorder="1" applyAlignment="1">
      <alignment horizontal="center" vertical="center" wrapText="1"/>
    </xf>
    <xf numFmtId="0" fontId="2" fillId="0" borderId="17" xfId="0" applyFont="1" applyBorder="1" applyAlignment="1">
      <alignment horizontal="center"/>
    </xf>
    <xf numFmtId="0" fontId="15" fillId="0" borderId="0" xfId="0" applyFont="1" applyAlignment="1" applyProtection="1">
      <alignment horizontal="left" vertical="top" wrapText="1"/>
      <protection locked="0"/>
    </xf>
    <xf numFmtId="0" fontId="2" fillId="0" borderId="0" xfId="0" applyFont="1" applyAlignment="1">
      <alignment horizontal="left" vertical="top" wrapText="1"/>
    </xf>
    <xf numFmtId="49" fontId="17" fillId="0" borderId="0" xfId="0" applyNumberFormat="1" applyFont="1" applyAlignment="1">
      <alignment horizontal="center" wrapText="1"/>
    </xf>
    <xf numFmtId="174" fontId="9" fillId="0" borderId="0" xfId="0" applyNumberFormat="1" applyFont="1" applyAlignment="1">
      <alignment vertical="justify"/>
    </xf>
    <xf numFmtId="49" fontId="9" fillId="0" borderId="0" xfId="0" applyNumberFormat="1" applyFont="1" applyFill="1" applyAlignment="1">
      <alignment horizontal="center" vertical="top" wrapText="1"/>
    </xf>
    <xf numFmtId="49" fontId="9" fillId="0" borderId="0" xfId="0" applyNumberFormat="1" applyFont="1" applyFill="1" applyAlignment="1" applyProtection="1">
      <alignment horizontal="center" vertical="top"/>
      <protection locked="0"/>
    </xf>
    <xf numFmtId="0" fontId="9" fillId="0" borderId="0" xfId="0" applyFont="1" applyFill="1" applyAlignment="1">
      <alignment vertical="top" wrapText="1"/>
    </xf>
    <xf numFmtId="0" fontId="9" fillId="0" borderId="0" xfId="0" applyFont="1" applyAlignment="1">
      <alignment horizontal="justify" vertical="top" wrapText="1"/>
    </xf>
    <xf numFmtId="49" fontId="9" fillId="0" borderId="0" xfId="0" applyNumberFormat="1" applyFont="1" applyFill="1" applyAlignment="1" applyProtection="1">
      <alignment horizontal="center" vertical="justify"/>
      <protection locked="0"/>
    </xf>
    <xf numFmtId="174" fontId="15" fillId="0" borderId="0" xfId="0" applyNumberFormat="1" applyFont="1" applyBorder="1" applyAlignment="1">
      <alignment horizontal="right" vertical="top" wrapText="1"/>
    </xf>
    <xf numFmtId="2" fontId="15" fillId="0" borderId="0" xfId="0" applyNumberFormat="1" applyFont="1" applyBorder="1" applyAlignment="1">
      <alignment horizontal="justify" vertical="top" wrapText="1"/>
    </xf>
    <xf numFmtId="0" fontId="15" fillId="0" borderId="0" xfId="0" applyFont="1" applyBorder="1" applyAlignment="1">
      <alignment horizontal="justify" vertical="top" wrapText="1"/>
    </xf>
    <xf numFmtId="174" fontId="9" fillId="0" borderId="0" xfId="0" applyNumberFormat="1" applyFont="1" applyAlignment="1">
      <alignment horizontal="right" vertical="top" wrapText="1"/>
    </xf>
    <xf numFmtId="174" fontId="9" fillId="0" borderId="0" xfId="0" applyNumberFormat="1" applyFont="1" applyFill="1" applyAlignment="1">
      <alignment horizontal="right" vertical="top" wrapText="1"/>
    </xf>
    <xf numFmtId="0" fontId="9" fillId="0" borderId="0" xfId="0" applyFont="1" applyAlignment="1">
      <alignment vertical="top" wrapText="1"/>
    </xf>
    <xf numFmtId="182" fontId="15" fillId="0" borderId="0" xfId="0" applyNumberFormat="1" applyFont="1" applyBorder="1" applyAlignment="1">
      <alignment horizontal="right" vertical="top" wrapText="1"/>
    </xf>
    <xf numFmtId="0" fontId="15" fillId="0" borderId="0" xfId="0" applyFont="1" applyBorder="1" applyAlignment="1">
      <alignment horizontal="right" vertical="top" wrapText="1"/>
    </xf>
    <xf numFmtId="174" fontId="9" fillId="0" borderId="0" xfId="0" applyNumberFormat="1" applyFont="1" applyAlignment="1">
      <alignment horizontal="right" wrapText="1"/>
    </xf>
    <xf numFmtId="174" fontId="9" fillId="0" borderId="0" xfId="0" applyNumberFormat="1" applyFont="1" applyFill="1" applyBorder="1" applyAlignment="1">
      <alignment horizontal="right" vertical="top" wrapText="1"/>
    </xf>
    <xf numFmtId="174" fontId="9" fillId="0" borderId="0" xfId="0" applyNumberFormat="1" applyFont="1" applyAlignment="1" applyProtection="1">
      <alignment horizontal="right" vertical="top" wrapText="1"/>
      <protection locked="0"/>
    </xf>
    <xf numFmtId="174" fontId="9" fillId="0" borderId="0" xfId="0" applyNumberFormat="1" applyFont="1" applyAlignment="1">
      <alignment horizontal="right"/>
    </xf>
    <xf numFmtId="0" fontId="24" fillId="0" borderId="0" xfId="0" applyFont="1" applyBorder="1" applyAlignment="1">
      <alignment vertical="top" wrapText="1"/>
    </xf>
    <xf numFmtId="174" fontId="19" fillId="0" borderId="0" xfId="0" applyNumberFormat="1" applyFont="1" applyAlignment="1">
      <alignment horizontal="right" vertical="top" wrapText="1"/>
    </xf>
    <xf numFmtId="174" fontId="9" fillId="0" borderId="0" xfId="0" applyNumberFormat="1" applyFont="1" applyFill="1" applyAlignment="1">
      <alignment vertical="top"/>
    </xf>
    <xf numFmtId="174" fontId="24" fillId="0" borderId="0" xfId="0" applyNumberFormat="1" applyFont="1" applyBorder="1" applyAlignment="1">
      <alignment vertical="top" wrapText="1"/>
    </xf>
    <xf numFmtId="0" fontId="9" fillId="0" borderId="0" xfId="0" applyFont="1" applyFill="1" applyAlignment="1">
      <alignment horizontal="justify" vertical="top" wrapText="1"/>
    </xf>
    <xf numFmtId="174" fontId="10" fillId="0" borderId="0" xfId="0" applyNumberFormat="1" applyFont="1" applyAlignment="1" applyProtection="1">
      <alignment horizontal="right" vertical="top" wrapText="1"/>
      <protection locked="0"/>
    </xf>
    <xf numFmtId="174" fontId="10" fillId="0" borderId="0" xfId="0" applyNumberFormat="1" applyFont="1" applyFill="1" applyBorder="1" applyAlignment="1">
      <alignment horizontal="right" vertical="top" wrapText="1"/>
    </xf>
    <xf numFmtId="49" fontId="4" fillId="0" borderId="18" xfId="0" applyNumberFormat="1" applyFont="1" applyBorder="1" applyAlignment="1" applyProtection="1">
      <alignment horizontal="center" vertical="center" wrapText="1"/>
      <protection locked="0"/>
    </xf>
    <xf numFmtId="49" fontId="3" fillId="0" borderId="19"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14" fillId="0" borderId="0" xfId="0" applyFont="1" applyAlignment="1">
      <alignment horizontal="left" wrapText="1"/>
    </xf>
    <xf numFmtId="49" fontId="3" fillId="0" borderId="18" xfId="0" applyNumberFormat="1" applyFont="1" applyBorder="1" applyAlignment="1" applyProtection="1">
      <alignment horizontal="center" vertical="center" wrapText="1"/>
      <protection locked="0"/>
    </xf>
    <xf numFmtId="49" fontId="9" fillId="0" borderId="21"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4" fillId="0" borderId="20" xfId="0" applyNumberFormat="1" applyFont="1" applyBorder="1" applyAlignment="1" applyProtection="1">
      <alignment horizontal="center" vertical="center" wrapText="1"/>
      <protection locked="0"/>
    </xf>
    <xf numFmtId="0" fontId="13" fillId="0" borderId="24" xfId="0" applyFont="1" applyBorder="1" applyAlignment="1">
      <alignment horizontal="center" vertical="center" wrapText="1"/>
    </xf>
    <xf numFmtId="0" fontId="13" fillId="0" borderId="14" xfId="0" applyFont="1" applyBorder="1" applyAlignment="1">
      <alignment horizontal="center" vertical="center" wrapText="1"/>
    </xf>
    <xf numFmtId="49" fontId="4" fillId="0" borderId="25" xfId="0" applyNumberFormat="1" applyFont="1" applyBorder="1" applyAlignment="1" applyProtection="1">
      <alignment horizontal="center" vertical="center" wrapText="1"/>
      <protection locked="0"/>
    </xf>
    <xf numFmtId="49" fontId="4" fillId="0" borderId="26"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27" xfId="0" applyNumberFormat="1" applyFont="1" applyBorder="1" applyAlignment="1" applyProtection="1">
      <alignment horizontal="center" vertical="center" wrapText="1"/>
      <protection locked="0"/>
    </xf>
    <xf numFmtId="49" fontId="4" fillId="0" borderId="27" xfId="0" applyNumberFormat="1" applyFont="1" applyBorder="1" applyAlignment="1" applyProtection="1">
      <alignment horizontal="center" vertical="center" wrapText="1"/>
      <protection locked="0"/>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0" fillId="0" borderId="14" xfId="0"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0" fontId="39" fillId="0" borderId="0" xfId="0"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X947"/>
  <sheetViews>
    <sheetView tabSelected="1" zoomScale="90" zoomScaleNormal="90" zoomScaleSheetLayoutView="65" zoomScalePageLayoutView="0" workbookViewId="0" topLeftCell="B1">
      <pane xSplit="8280" ySplit="1440" topLeftCell="M177" activePane="bottomLeft" state="split"/>
      <selection pane="topLeft" activeCell="F97" sqref="F97"/>
      <selection pane="topRight" activeCell="M4" sqref="M4"/>
      <selection pane="bottomLeft" activeCell="D74" sqref="D74"/>
      <selection pane="bottomRight" activeCell="N1" sqref="N1"/>
    </sheetView>
  </sheetViews>
  <sheetFormatPr defaultColWidth="9.00390625" defaultRowHeight="12.75"/>
  <cols>
    <col min="1" max="1" width="9.125" style="1" customWidth="1"/>
    <col min="2" max="2" width="16.625" style="1" customWidth="1"/>
    <col min="3" max="3" width="9.125" style="1" customWidth="1"/>
    <col min="4" max="4" width="58.125" style="1" customWidth="1"/>
    <col min="5" max="6" width="15.875" style="1" customWidth="1"/>
    <col min="7" max="7" width="13.25390625" style="1" customWidth="1"/>
    <col min="8" max="9" width="13.75390625" style="1" customWidth="1"/>
    <col min="10" max="10" width="15.00390625" style="1" customWidth="1"/>
    <col min="11" max="11" width="10.625" style="1" customWidth="1"/>
    <col min="12" max="12" width="13.00390625" style="1" customWidth="1"/>
    <col min="13" max="13" width="11.375" style="1" customWidth="1"/>
    <col min="14" max="14" width="12.375" style="1" customWidth="1"/>
    <col min="15" max="15" width="12.875" style="1" customWidth="1"/>
    <col min="16" max="16" width="14.875" style="1" customWidth="1"/>
    <col min="17" max="17" width="12.625" style="1" customWidth="1"/>
    <col min="18" max="16384" width="9.125" style="1" customWidth="1"/>
  </cols>
  <sheetData>
    <row r="2" ht="12.75">
      <c r="M2" s="1" t="s">
        <v>149</v>
      </c>
    </row>
    <row r="3" ht="12.75">
      <c r="M3" s="1" t="s">
        <v>150</v>
      </c>
    </row>
    <row r="4" spans="13:16" ht="15.75">
      <c r="M4" s="124" t="s">
        <v>222</v>
      </c>
      <c r="N4" s="1" t="s">
        <v>221</v>
      </c>
      <c r="P4" s="8"/>
    </row>
    <row r="5" spans="13:16" ht="15.75">
      <c r="M5" s="1" t="s">
        <v>88</v>
      </c>
      <c r="P5" s="8"/>
    </row>
    <row r="6" spans="13:16" ht="15.75">
      <c r="M6" s="1" t="s">
        <v>88</v>
      </c>
      <c r="P6" s="8"/>
    </row>
    <row r="7" ht="15.75">
      <c r="P7" s="8"/>
    </row>
    <row r="8" spans="2:16" ht="20.25">
      <c r="B8" s="115" t="s">
        <v>193</v>
      </c>
      <c r="C8" s="115"/>
      <c r="D8" s="115"/>
      <c r="E8" s="115"/>
      <c r="F8" s="115"/>
      <c r="G8" s="115"/>
      <c r="H8" s="115"/>
      <c r="I8" s="115"/>
      <c r="J8" s="115"/>
      <c r="K8" s="115"/>
      <c r="L8" s="115"/>
      <c r="M8" s="115"/>
      <c r="N8" s="115"/>
      <c r="O8" s="115"/>
      <c r="P8" s="115"/>
    </row>
    <row r="9" ht="13.5" thickBot="1">
      <c r="P9" s="1" t="s">
        <v>6</v>
      </c>
    </row>
    <row r="10" spans="2:16" ht="48" customHeight="1">
      <c r="B10" s="121" t="s">
        <v>105</v>
      </c>
      <c r="C10" s="121" t="s">
        <v>144</v>
      </c>
      <c r="D10" s="72" t="s">
        <v>107</v>
      </c>
      <c r="E10" s="111" t="s">
        <v>25</v>
      </c>
      <c r="F10" s="112"/>
      <c r="G10" s="120"/>
      <c r="H10" s="120"/>
      <c r="I10" s="69"/>
      <c r="J10" s="111" t="s">
        <v>26</v>
      </c>
      <c r="K10" s="112"/>
      <c r="L10" s="112"/>
      <c r="M10" s="112"/>
      <c r="N10" s="112"/>
      <c r="O10" s="112"/>
      <c r="P10" s="118" t="s">
        <v>114</v>
      </c>
    </row>
    <row r="11" spans="2:16" ht="12.75" customHeight="1">
      <c r="B11" s="122"/>
      <c r="C11" s="122"/>
      <c r="D11" s="107" t="s">
        <v>108</v>
      </c>
      <c r="E11" s="106" t="s">
        <v>2</v>
      </c>
      <c r="F11" s="102" t="s">
        <v>142</v>
      </c>
      <c r="G11" s="117" t="s">
        <v>3</v>
      </c>
      <c r="H11" s="117"/>
      <c r="I11" s="102" t="s">
        <v>143</v>
      </c>
      <c r="J11" s="116" t="s">
        <v>2</v>
      </c>
      <c r="K11" s="117" t="s">
        <v>142</v>
      </c>
      <c r="L11" s="117" t="s">
        <v>3</v>
      </c>
      <c r="M11" s="117"/>
      <c r="N11" s="117" t="s">
        <v>143</v>
      </c>
      <c r="O11" s="70" t="s">
        <v>112</v>
      </c>
      <c r="P11" s="119"/>
    </row>
    <row r="12" spans="2:16" ht="12.75" customHeight="1">
      <c r="B12" s="122"/>
      <c r="C12" s="122"/>
      <c r="D12" s="108"/>
      <c r="E12" s="103"/>
      <c r="F12" s="103"/>
      <c r="G12" s="102" t="s">
        <v>4</v>
      </c>
      <c r="H12" s="102" t="s">
        <v>5</v>
      </c>
      <c r="I12" s="103"/>
      <c r="J12" s="116"/>
      <c r="K12" s="117"/>
      <c r="L12" s="102" t="s">
        <v>4</v>
      </c>
      <c r="M12" s="102" t="s">
        <v>5</v>
      </c>
      <c r="N12" s="117"/>
      <c r="O12" s="113" t="s">
        <v>113</v>
      </c>
      <c r="P12" s="119"/>
    </row>
    <row r="13" spans="2:16" ht="52.5" customHeight="1">
      <c r="B13" s="123"/>
      <c r="C13" s="123"/>
      <c r="D13" s="109"/>
      <c r="E13" s="104"/>
      <c r="F13" s="104"/>
      <c r="G13" s="110"/>
      <c r="H13" s="110"/>
      <c r="I13" s="104"/>
      <c r="J13" s="116"/>
      <c r="K13" s="117"/>
      <c r="L13" s="110"/>
      <c r="M13" s="110"/>
      <c r="N13" s="117"/>
      <c r="O13" s="114"/>
      <c r="P13" s="119"/>
    </row>
    <row r="14" spans="2:16" ht="17.25" customHeight="1" thickBot="1">
      <c r="B14" s="3">
        <v>1</v>
      </c>
      <c r="C14" s="73"/>
      <c r="D14" s="4">
        <v>2</v>
      </c>
      <c r="E14" s="2">
        <v>3</v>
      </c>
      <c r="F14" s="2"/>
      <c r="G14" s="2">
        <v>4</v>
      </c>
      <c r="H14" s="2">
        <v>5</v>
      </c>
      <c r="I14" s="2"/>
      <c r="J14" s="4">
        <v>6</v>
      </c>
      <c r="K14" s="4">
        <v>7</v>
      </c>
      <c r="L14" s="4">
        <v>8</v>
      </c>
      <c r="M14" s="4">
        <v>9</v>
      </c>
      <c r="N14" s="4">
        <v>10</v>
      </c>
      <c r="O14" s="26">
        <v>11</v>
      </c>
      <c r="P14" s="5">
        <v>13</v>
      </c>
    </row>
    <row r="15" spans="2:16" ht="23.25" customHeight="1">
      <c r="B15" s="46"/>
      <c r="C15" s="46"/>
      <c r="D15" s="9" t="s">
        <v>27</v>
      </c>
      <c r="E15" s="8"/>
      <c r="F15" s="8"/>
      <c r="G15" s="8"/>
      <c r="H15" s="8"/>
      <c r="I15" s="8"/>
      <c r="P15" s="28"/>
    </row>
    <row r="16" spans="2:16" ht="15.75">
      <c r="B16" s="39" t="s">
        <v>106</v>
      </c>
      <c r="C16" s="39" t="s">
        <v>145</v>
      </c>
      <c r="D16" s="10" t="s">
        <v>23</v>
      </c>
      <c r="E16" s="53">
        <f>F16+I16</f>
        <v>1053.875</v>
      </c>
      <c r="F16" s="53">
        <v>1053.875</v>
      </c>
      <c r="G16" s="27">
        <v>628.859</v>
      </c>
      <c r="H16" s="27">
        <v>96.778</v>
      </c>
      <c r="I16" s="27"/>
      <c r="J16" s="77">
        <f>K16+N16</f>
        <v>0</v>
      </c>
      <c r="K16" s="27"/>
      <c r="L16" s="27"/>
      <c r="M16" s="27"/>
      <c r="N16" s="53"/>
      <c r="O16" s="53"/>
      <c r="P16" s="27">
        <f>SUM(E16,J16)</f>
        <v>1053.875</v>
      </c>
    </row>
    <row r="17" spans="2:16" ht="47.25">
      <c r="B17" s="78" t="s">
        <v>188</v>
      </c>
      <c r="C17" s="78" t="s">
        <v>194</v>
      </c>
      <c r="D17" s="81" t="s">
        <v>195</v>
      </c>
      <c r="E17" s="53">
        <f>F17+I17</f>
        <v>713.679</v>
      </c>
      <c r="F17" s="53">
        <v>713.679</v>
      </c>
      <c r="G17" s="27">
        <v>385.41</v>
      </c>
      <c r="H17" s="27">
        <v>9.241</v>
      </c>
      <c r="I17" s="27"/>
      <c r="J17" s="27"/>
      <c r="K17" s="27"/>
      <c r="L17" s="27"/>
      <c r="M17" s="27"/>
      <c r="N17" s="53"/>
      <c r="O17" s="53"/>
      <c r="P17" s="27">
        <f>SUM(E17,J17)</f>
        <v>713.679</v>
      </c>
    </row>
    <row r="18" spans="2:16" ht="18" customHeight="1">
      <c r="B18" s="39"/>
      <c r="C18" s="41"/>
      <c r="D18" s="9" t="s">
        <v>2</v>
      </c>
      <c r="E18" s="54">
        <f>E16+E17</f>
        <v>1767.554</v>
      </c>
      <c r="F18" s="54">
        <f>F16+F17</f>
        <v>1767.554</v>
      </c>
      <c r="G18" s="54">
        <f>G16+G17</f>
        <v>1014.269</v>
      </c>
      <c r="H18" s="54">
        <f>H16+H17</f>
        <v>106.019</v>
      </c>
      <c r="I18" s="54">
        <f>I16+I17</f>
        <v>0</v>
      </c>
      <c r="J18" s="54">
        <f>J16+N18</f>
        <v>0</v>
      </c>
      <c r="K18" s="54">
        <f>K16</f>
        <v>0</v>
      </c>
      <c r="L18" s="29"/>
      <c r="M18" s="29"/>
      <c r="N18" s="29">
        <f>N16</f>
        <v>0</v>
      </c>
      <c r="O18" s="29">
        <f>O16</f>
        <v>0</v>
      </c>
      <c r="P18" s="29">
        <f>SUM(E18,J18)</f>
        <v>1767.554</v>
      </c>
    </row>
    <row r="19" spans="2:16" s="20" customFormat="1" ht="15.75">
      <c r="B19" s="76"/>
      <c r="C19" s="41"/>
      <c r="D19" s="65"/>
      <c r="E19" s="60"/>
      <c r="F19" s="60"/>
      <c r="G19" s="56"/>
      <c r="H19" s="56"/>
      <c r="I19" s="56"/>
      <c r="J19" s="56"/>
      <c r="K19" s="56"/>
      <c r="L19" s="56"/>
      <c r="M19" s="56"/>
      <c r="N19" s="56"/>
      <c r="O19" s="56"/>
      <c r="P19" s="56"/>
    </row>
    <row r="20" spans="2:16" s="20" customFormat="1" ht="15.75">
      <c r="B20" s="76"/>
      <c r="C20" s="46"/>
      <c r="D20" s="14" t="s">
        <v>28</v>
      </c>
      <c r="E20" s="60"/>
      <c r="F20" s="60"/>
      <c r="G20" s="56"/>
      <c r="H20" s="56"/>
      <c r="I20" s="56"/>
      <c r="J20" s="56"/>
      <c r="K20" s="56"/>
      <c r="L20" s="56"/>
      <c r="M20" s="56"/>
      <c r="N20" s="56"/>
      <c r="O20" s="56"/>
      <c r="P20" s="56"/>
    </row>
    <row r="21" spans="2:16" s="20" customFormat="1" ht="15.75">
      <c r="B21" s="39" t="s">
        <v>43</v>
      </c>
      <c r="C21" s="39" t="s">
        <v>153</v>
      </c>
      <c r="D21" s="35" t="s">
        <v>44</v>
      </c>
      <c r="E21" s="53">
        <f>F21+I21</f>
        <v>49.64</v>
      </c>
      <c r="F21" s="53">
        <v>49.64</v>
      </c>
      <c r="G21" s="27"/>
      <c r="H21" s="27"/>
      <c r="I21" s="27"/>
      <c r="J21" s="56"/>
      <c r="K21" s="56"/>
      <c r="L21" s="56"/>
      <c r="M21" s="56"/>
      <c r="N21" s="56"/>
      <c r="O21" s="56"/>
      <c r="P21" s="27">
        <f aca="true" t="shared" si="0" ref="P21:P30">SUM(E21,J21)</f>
        <v>49.64</v>
      </c>
    </row>
    <row r="22" spans="2:16" s="20" customFormat="1" ht="15.75">
      <c r="B22" s="42" t="s">
        <v>29</v>
      </c>
      <c r="C22" s="42"/>
      <c r="D22" s="31" t="s">
        <v>30</v>
      </c>
      <c r="E22" s="54">
        <f>E23+E24</f>
        <v>24277.152000000002</v>
      </c>
      <c r="F22" s="54">
        <f>F23+F24</f>
        <v>24277.152000000002</v>
      </c>
      <c r="G22" s="54">
        <f>G23+G24</f>
        <v>8710.913</v>
      </c>
      <c r="H22" s="54">
        <f>H23+H24</f>
        <v>2053.897</v>
      </c>
      <c r="I22" s="54"/>
      <c r="J22" s="29">
        <f>K22+N22</f>
        <v>792.224</v>
      </c>
      <c r="K22" s="29">
        <f>K23+K24</f>
        <v>662.008</v>
      </c>
      <c r="L22" s="29">
        <f>L23+L24</f>
        <v>125.49</v>
      </c>
      <c r="M22" s="29">
        <f>M23+M24</f>
        <v>5.5</v>
      </c>
      <c r="N22" s="29">
        <f>N23+N24</f>
        <v>130.216</v>
      </c>
      <c r="O22" s="29">
        <f>O23+O24</f>
        <v>58.5</v>
      </c>
      <c r="P22" s="29">
        <f t="shared" si="0"/>
        <v>25069.376</v>
      </c>
    </row>
    <row r="23" spans="2:16" s="20" customFormat="1" ht="15.75">
      <c r="B23" s="43" t="s">
        <v>31</v>
      </c>
      <c r="C23" s="43" t="s">
        <v>154</v>
      </c>
      <c r="D23" s="32" t="s">
        <v>119</v>
      </c>
      <c r="E23" s="53">
        <f aca="true" t="shared" si="1" ref="E23:E31">F23+I23</f>
        <v>16777.517</v>
      </c>
      <c r="F23" s="53">
        <v>16777.517</v>
      </c>
      <c r="G23" s="27">
        <v>8710.913</v>
      </c>
      <c r="H23" s="27">
        <v>2053.897</v>
      </c>
      <c r="I23" s="27"/>
      <c r="J23" s="27">
        <f>K23+N23</f>
        <v>758.601</v>
      </c>
      <c r="K23" s="27">
        <v>631.885</v>
      </c>
      <c r="L23" s="27">
        <v>125.49</v>
      </c>
      <c r="M23" s="27">
        <v>5.5</v>
      </c>
      <c r="N23" s="57">
        <v>126.716</v>
      </c>
      <c r="O23" s="22">
        <v>56</v>
      </c>
      <c r="P23" s="27">
        <f t="shared" si="0"/>
        <v>17536.118</v>
      </c>
    </row>
    <row r="24" spans="2:16" s="20" customFormat="1" ht="21" customHeight="1">
      <c r="B24" s="43" t="s">
        <v>129</v>
      </c>
      <c r="C24" s="43" t="s">
        <v>155</v>
      </c>
      <c r="D24" s="32" t="s">
        <v>130</v>
      </c>
      <c r="E24" s="53">
        <f t="shared" si="1"/>
        <v>7499.635</v>
      </c>
      <c r="F24" s="53">
        <v>7499.635</v>
      </c>
      <c r="G24" s="27"/>
      <c r="H24" s="27"/>
      <c r="I24" s="27"/>
      <c r="J24" s="27">
        <f>K24+N24</f>
        <v>33.623000000000005</v>
      </c>
      <c r="K24" s="27">
        <v>30.123</v>
      </c>
      <c r="L24" s="27"/>
      <c r="M24" s="27"/>
      <c r="N24" s="49">
        <v>3.5</v>
      </c>
      <c r="O24" s="49">
        <v>2.5</v>
      </c>
      <c r="P24" s="27">
        <f t="shared" si="0"/>
        <v>7533.258</v>
      </c>
    </row>
    <row r="25" spans="2:16" s="20" customFormat="1" ht="21" customHeight="1">
      <c r="B25" s="43" t="s">
        <v>151</v>
      </c>
      <c r="C25" s="43" t="s">
        <v>156</v>
      </c>
      <c r="D25" s="32" t="s">
        <v>157</v>
      </c>
      <c r="E25" s="53">
        <f t="shared" si="1"/>
        <v>6.7</v>
      </c>
      <c r="F25" s="53">
        <v>6.7</v>
      </c>
      <c r="G25" s="27"/>
      <c r="H25" s="27"/>
      <c r="I25" s="27"/>
      <c r="J25" s="27"/>
      <c r="K25" s="27"/>
      <c r="L25" s="27"/>
      <c r="M25" s="27"/>
      <c r="N25" s="49"/>
      <c r="O25" s="49"/>
      <c r="P25" s="27">
        <f t="shared" si="0"/>
        <v>6.7</v>
      </c>
    </row>
    <row r="26" spans="2:16" s="20" customFormat="1" ht="42" customHeight="1">
      <c r="B26" s="78" t="s">
        <v>190</v>
      </c>
      <c r="C26" s="78" t="s">
        <v>154</v>
      </c>
      <c r="D26" s="19" t="s">
        <v>191</v>
      </c>
      <c r="E26" s="53"/>
      <c r="F26" s="53"/>
      <c r="G26" s="27"/>
      <c r="H26" s="27"/>
      <c r="I26" s="27"/>
      <c r="J26" s="27">
        <f>K26+N26</f>
        <v>150</v>
      </c>
      <c r="K26" s="27"/>
      <c r="L26" s="27"/>
      <c r="M26" s="27"/>
      <c r="N26" s="49">
        <v>150</v>
      </c>
      <c r="O26" s="49">
        <v>150</v>
      </c>
      <c r="P26" s="27">
        <f t="shared" si="0"/>
        <v>150</v>
      </c>
    </row>
    <row r="27" spans="2:16" s="20" customFormat="1" ht="51" customHeight="1">
      <c r="B27" s="78" t="s">
        <v>218</v>
      </c>
      <c r="C27" s="78" t="s">
        <v>219</v>
      </c>
      <c r="D27" s="19" t="s">
        <v>220</v>
      </c>
      <c r="E27" s="53"/>
      <c r="F27" s="53"/>
      <c r="G27" s="27"/>
      <c r="H27" s="27"/>
      <c r="I27" s="27"/>
      <c r="J27" s="27">
        <f>K27+N27</f>
        <v>27</v>
      </c>
      <c r="K27" s="27"/>
      <c r="L27" s="27"/>
      <c r="M27" s="27"/>
      <c r="N27" s="49">
        <v>27</v>
      </c>
      <c r="O27" s="49">
        <v>27</v>
      </c>
      <c r="P27" s="27">
        <f t="shared" si="0"/>
        <v>27</v>
      </c>
    </row>
    <row r="28" spans="2:16" s="20" customFormat="1" ht="37.5" customHeight="1">
      <c r="B28" s="44" t="s">
        <v>152</v>
      </c>
      <c r="C28" s="44" t="s">
        <v>158</v>
      </c>
      <c r="D28" s="74" t="s">
        <v>159</v>
      </c>
      <c r="E28" s="53">
        <f t="shared" si="1"/>
        <v>97.829</v>
      </c>
      <c r="F28" s="53">
        <v>97.829</v>
      </c>
      <c r="G28" s="27"/>
      <c r="H28" s="27"/>
      <c r="I28" s="27"/>
      <c r="J28" s="27"/>
      <c r="K28" s="27"/>
      <c r="L28" s="27"/>
      <c r="M28" s="27"/>
      <c r="N28" s="49"/>
      <c r="O28" s="49"/>
      <c r="P28" s="27">
        <f t="shared" si="0"/>
        <v>97.829</v>
      </c>
    </row>
    <row r="29" spans="2:16" s="20" customFormat="1" ht="33" customHeight="1">
      <c r="B29" s="45" t="s">
        <v>20</v>
      </c>
      <c r="C29" s="45" t="s">
        <v>160</v>
      </c>
      <c r="D29" s="34" t="s">
        <v>71</v>
      </c>
      <c r="E29" s="53">
        <f t="shared" si="1"/>
        <v>180.72</v>
      </c>
      <c r="F29" s="53">
        <v>180.72</v>
      </c>
      <c r="G29" s="62"/>
      <c r="H29" s="62"/>
      <c r="I29" s="62"/>
      <c r="J29" s="56"/>
      <c r="K29" s="56"/>
      <c r="L29" s="56"/>
      <c r="M29" s="56"/>
      <c r="N29" s="56"/>
      <c r="O29" s="56"/>
      <c r="P29" s="27">
        <f t="shared" si="0"/>
        <v>180.72</v>
      </c>
    </row>
    <row r="30" spans="2:16" s="20" customFormat="1" ht="48" customHeight="1">
      <c r="B30" s="78" t="s">
        <v>188</v>
      </c>
      <c r="C30" s="78" t="s">
        <v>194</v>
      </c>
      <c r="D30" s="81" t="s">
        <v>195</v>
      </c>
      <c r="E30" s="53">
        <f t="shared" si="1"/>
        <v>2.05</v>
      </c>
      <c r="F30" s="53">
        <v>2.05</v>
      </c>
      <c r="G30" s="62"/>
      <c r="H30" s="62"/>
      <c r="I30" s="62"/>
      <c r="J30" s="56"/>
      <c r="K30" s="56"/>
      <c r="L30" s="56"/>
      <c r="M30" s="56"/>
      <c r="N30" s="56"/>
      <c r="O30" s="56"/>
      <c r="P30" s="27">
        <f t="shared" si="0"/>
        <v>2.05</v>
      </c>
    </row>
    <row r="31" spans="2:16" ht="15.75">
      <c r="B31" s="43"/>
      <c r="C31" s="41"/>
      <c r="D31" s="14" t="s">
        <v>9</v>
      </c>
      <c r="E31" s="54">
        <f t="shared" si="1"/>
        <v>24614.091000000004</v>
      </c>
      <c r="F31" s="54">
        <f>F22+F29+F21+F25+F28+F30</f>
        <v>24614.091000000004</v>
      </c>
      <c r="G31" s="54">
        <f>G22+G29+G21+G25+G28</f>
        <v>8710.913</v>
      </c>
      <c r="H31" s="54">
        <f>H22+H29+H21+H25+H28</f>
        <v>2053.897</v>
      </c>
      <c r="I31" s="54">
        <f>I22+I29+I21+I25+I28</f>
        <v>0</v>
      </c>
      <c r="J31" s="54">
        <f>K31+N31</f>
        <v>969.224</v>
      </c>
      <c r="K31" s="54">
        <f>K22+K29+K21+K26</f>
        <v>662.008</v>
      </c>
      <c r="L31" s="54">
        <f>L22+L29+L21+L26</f>
        <v>125.49</v>
      </c>
      <c r="M31" s="54">
        <f>M22+M29+M21+M26</f>
        <v>5.5</v>
      </c>
      <c r="N31" s="54">
        <f>N22+N29+N21+N26+N27</f>
        <v>307.216</v>
      </c>
      <c r="O31" s="54">
        <f>O22+O29+O21+O26+O27</f>
        <v>235.5</v>
      </c>
      <c r="P31" s="29">
        <f>E31+J31</f>
        <v>25583.315000000002</v>
      </c>
    </row>
    <row r="32" spans="2:16" s="20" customFormat="1" ht="13.5" customHeight="1">
      <c r="B32" s="44"/>
      <c r="C32" s="41"/>
      <c r="D32" s="25"/>
      <c r="E32" s="60"/>
      <c r="F32" s="60"/>
      <c r="G32" s="56"/>
      <c r="H32" s="56"/>
      <c r="I32" s="56"/>
      <c r="J32" s="27"/>
      <c r="K32" s="27"/>
      <c r="L32" s="27"/>
      <c r="M32" s="27"/>
      <c r="N32" s="27"/>
      <c r="O32" s="27"/>
      <c r="P32" s="27"/>
    </row>
    <row r="33" spans="2:16" ht="15.75">
      <c r="B33" s="52" t="s">
        <v>125</v>
      </c>
      <c r="C33" s="52"/>
      <c r="D33" s="21" t="s">
        <v>37</v>
      </c>
      <c r="E33" s="60"/>
      <c r="F33" s="60"/>
      <c r="G33" s="56"/>
      <c r="H33" s="56"/>
      <c r="I33" s="56"/>
      <c r="J33" s="27"/>
      <c r="K33" s="27"/>
      <c r="L33" s="27"/>
      <c r="M33" s="27"/>
      <c r="N33" s="27"/>
      <c r="O33" s="27"/>
      <c r="P33" s="27"/>
    </row>
    <row r="34" spans="2:16" ht="15.75">
      <c r="B34" s="46" t="s">
        <v>38</v>
      </c>
      <c r="C34" s="46"/>
      <c r="D34" s="9" t="s">
        <v>10</v>
      </c>
      <c r="E34" s="54">
        <f>E35+E36+E37+E38+E39+E40</f>
        <v>51931.76</v>
      </c>
      <c r="F34" s="54">
        <f>F35+F36+F37+F38+F39+F40</f>
        <v>51931.76</v>
      </c>
      <c r="G34" s="54">
        <f>G35+G36+G37+G38+G39+G40</f>
        <v>29793.479</v>
      </c>
      <c r="H34" s="54">
        <f>H35+H36+H37+H38+H39+H40</f>
        <v>6971.997</v>
      </c>
      <c r="I34" s="54"/>
      <c r="J34" s="54">
        <f aca="true" t="shared" si="2" ref="J34:O34">J35+J36+J37+J38+J39+J40</f>
        <v>2444.7710000000006</v>
      </c>
      <c r="K34" s="54">
        <f t="shared" si="2"/>
        <v>1281.364</v>
      </c>
      <c r="L34" s="54">
        <f t="shared" si="2"/>
        <v>8.904</v>
      </c>
      <c r="M34" s="54">
        <f t="shared" si="2"/>
        <v>2.59</v>
      </c>
      <c r="N34" s="54">
        <f t="shared" si="2"/>
        <v>1163.407</v>
      </c>
      <c r="O34" s="54">
        <f t="shared" si="2"/>
        <v>1148.757</v>
      </c>
      <c r="P34" s="29">
        <f aca="true" t="shared" si="3" ref="P34:P55">SUM(E34,J34)</f>
        <v>54376.531</v>
      </c>
    </row>
    <row r="35" spans="2:16" ht="15.75">
      <c r="B35" s="43" t="s">
        <v>39</v>
      </c>
      <c r="C35" s="43" t="s">
        <v>161</v>
      </c>
      <c r="D35" s="35" t="s">
        <v>40</v>
      </c>
      <c r="E35" s="53">
        <f aca="true" t="shared" si="4" ref="E35:E40">F35+I35</f>
        <v>46546.826</v>
      </c>
      <c r="F35" s="53">
        <v>46546.826</v>
      </c>
      <c r="G35" s="27">
        <v>27298.034</v>
      </c>
      <c r="H35" s="27">
        <v>6573.87</v>
      </c>
      <c r="I35" s="27"/>
      <c r="J35" s="27">
        <f>K35+N35</f>
        <v>2431.581</v>
      </c>
      <c r="K35" s="27">
        <v>1268.174</v>
      </c>
      <c r="L35" s="27"/>
      <c r="M35" s="27">
        <v>2.582</v>
      </c>
      <c r="N35" s="53">
        <v>1163.407</v>
      </c>
      <c r="O35" s="53">
        <v>1148.757</v>
      </c>
      <c r="P35" s="27">
        <f t="shared" si="3"/>
        <v>48978.407</v>
      </c>
    </row>
    <row r="36" spans="2:16" ht="31.5">
      <c r="B36" s="45" t="s">
        <v>41</v>
      </c>
      <c r="C36" s="45" t="s">
        <v>162</v>
      </c>
      <c r="D36" s="34" t="s">
        <v>121</v>
      </c>
      <c r="E36" s="53">
        <f t="shared" si="4"/>
        <v>1486.989</v>
      </c>
      <c r="F36" s="55">
        <v>1486.989</v>
      </c>
      <c r="G36" s="51">
        <v>924.238</v>
      </c>
      <c r="H36" s="51">
        <v>172.916</v>
      </c>
      <c r="I36" s="51"/>
      <c r="J36" s="27">
        <f>K36+N36</f>
        <v>1.01</v>
      </c>
      <c r="K36" s="49">
        <v>1.01</v>
      </c>
      <c r="L36" s="49"/>
      <c r="M36" s="49"/>
      <c r="N36" s="49"/>
      <c r="O36" s="68"/>
      <c r="P36" s="49">
        <f t="shared" si="3"/>
        <v>1487.999</v>
      </c>
    </row>
    <row r="37" spans="2:16" ht="18" customHeight="1">
      <c r="B37" s="43" t="s">
        <v>42</v>
      </c>
      <c r="C37" s="43" t="s">
        <v>153</v>
      </c>
      <c r="D37" s="35" t="s">
        <v>120</v>
      </c>
      <c r="E37" s="53">
        <f t="shared" si="4"/>
        <v>178.427</v>
      </c>
      <c r="F37" s="53">
        <v>178.427</v>
      </c>
      <c r="G37" s="27">
        <v>118.85</v>
      </c>
      <c r="H37" s="27">
        <v>12.563</v>
      </c>
      <c r="I37" s="27"/>
      <c r="J37" s="27">
        <f>K37+N37</f>
        <v>0.016</v>
      </c>
      <c r="K37" s="27">
        <v>0.016</v>
      </c>
      <c r="L37" s="27"/>
      <c r="M37" s="27"/>
      <c r="N37" s="27"/>
      <c r="O37" s="27"/>
      <c r="P37" s="27">
        <f t="shared" si="3"/>
        <v>178.44299999999998</v>
      </c>
    </row>
    <row r="38" spans="2:16" ht="17.25" customHeight="1">
      <c r="B38" s="43" t="s">
        <v>126</v>
      </c>
      <c r="C38" s="43" t="s">
        <v>153</v>
      </c>
      <c r="D38" s="35" t="s">
        <v>127</v>
      </c>
      <c r="E38" s="53">
        <f t="shared" si="4"/>
        <v>2406.1</v>
      </c>
      <c r="F38" s="53">
        <v>2406.1</v>
      </c>
      <c r="G38" s="27">
        <v>1452.357</v>
      </c>
      <c r="H38" s="27">
        <v>212.648</v>
      </c>
      <c r="I38" s="27"/>
      <c r="J38" s="27">
        <f>K38+N38</f>
        <v>12.164</v>
      </c>
      <c r="K38" s="27">
        <v>12.164</v>
      </c>
      <c r="L38" s="27">
        <v>8.904</v>
      </c>
      <c r="M38" s="27">
        <v>0.008</v>
      </c>
      <c r="N38" s="27"/>
      <c r="O38" s="27"/>
      <c r="P38" s="27">
        <f t="shared" si="3"/>
        <v>2418.264</v>
      </c>
    </row>
    <row r="39" spans="2:16" ht="15.75">
      <c r="B39" s="43" t="s">
        <v>43</v>
      </c>
      <c r="C39" s="43" t="s">
        <v>153</v>
      </c>
      <c r="D39" s="35" t="s">
        <v>44</v>
      </c>
      <c r="E39" s="53">
        <f t="shared" si="4"/>
        <v>1288.078</v>
      </c>
      <c r="F39" s="53">
        <v>1288.078</v>
      </c>
      <c r="G39" s="27"/>
      <c r="H39" s="27"/>
      <c r="I39" s="27"/>
      <c r="J39" s="56"/>
      <c r="K39" s="56"/>
      <c r="L39" s="27"/>
      <c r="M39" s="27"/>
      <c r="N39" s="27"/>
      <c r="O39" s="27"/>
      <c r="P39" s="27">
        <f t="shared" si="3"/>
        <v>1288.078</v>
      </c>
    </row>
    <row r="40" spans="2:16" ht="31.5">
      <c r="B40" s="45" t="s">
        <v>45</v>
      </c>
      <c r="C40" s="45" t="s">
        <v>153</v>
      </c>
      <c r="D40" s="32" t="s">
        <v>96</v>
      </c>
      <c r="E40" s="53">
        <f t="shared" si="4"/>
        <v>25.34</v>
      </c>
      <c r="F40" s="53">
        <v>25.34</v>
      </c>
      <c r="G40" s="27"/>
      <c r="H40" s="27"/>
      <c r="I40" s="27"/>
      <c r="J40" s="56"/>
      <c r="K40" s="56"/>
      <c r="L40" s="27"/>
      <c r="M40" s="27"/>
      <c r="N40" s="27"/>
      <c r="O40" s="27"/>
      <c r="P40" s="27">
        <f t="shared" si="3"/>
        <v>25.34</v>
      </c>
    </row>
    <row r="41" spans="2:16" ht="8.25" customHeight="1">
      <c r="B41" s="45"/>
      <c r="C41" s="45"/>
      <c r="D41" s="32"/>
      <c r="E41" s="53"/>
      <c r="F41" s="53"/>
      <c r="G41" s="27"/>
      <c r="H41" s="27"/>
      <c r="I41" s="27"/>
      <c r="J41" s="56"/>
      <c r="K41" s="56"/>
      <c r="L41" s="27"/>
      <c r="M41" s="27"/>
      <c r="N41" s="27"/>
      <c r="O41" s="27"/>
      <c r="P41" s="27"/>
    </row>
    <row r="42" spans="2:16" ht="31.5">
      <c r="B42" s="45" t="s">
        <v>163</v>
      </c>
      <c r="C42" s="45" t="s">
        <v>156</v>
      </c>
      <c r="D42" s="32" t="s">
        <v>164</v>
      </c>
      <c r="E42" s="53">
        <f>F42+I42</f>
        <v>11.975</v>
      </c>
      <c r="F42" s="53">
        <v>11.975</v>
      </c>
      <c r="G42" s="27"/>
      <c r="H42" s="27"/>
      <c r="I42" s="27"/>
      <c r="J42" s="56"/>
      <c r="K42" s="56"/>
      <c r="L42" s="27"/>
      <c r="M42" s="27"/>
      <c r="N42" s="27"/>
      <c r="O42" s="27"/>
      <c r="P42" s="27">
        <f t="shared" si="3"/>
        <v>11.975</v>
      </c>
    </row>
    <row r="43" spans="2:16" ht="15.75">
      <c r="B43" s="42" t="s">
        <v>35</v>
      </c>
      <c r="C43" s="42"/>
      <c r="D43" s="33" t="s">
        <v>36</v>
      </c>
      <c r="E43" s="54">
        <f>E44+E47+E45+E46</f>
        <v>1070.982</v>
      </c>
      <c r="F43" s="54">
        <f>F44+F47+F45+F46</f>
        <v>1070.982</v>
      </c>
      <c r="G43" s="54">
        <f>G44+G47</f>
        <v>593.43</v>
      </c>
      <c r="H43" s="54">
        <f>H44+H47</f>
        <v>107.556</v>
      </c>
      <c r="I43" s="54"/>
      <c r="J43" s="27">
        <f>K43+N43</f>
        <v>8.738</v>
      </c>
      <c r="K43" s="27">
        <f>K44</f>
        <v>8.738</v>
      </c>
      <c r="L43" s="27"/>
      <c r="M43" s="27"/>
      <c r="N43" s="27"/>
      <c r="O43" s="27"/>
      <c r="P43" s="27">
        <f t="shared" si="3"/>
        <v>1079.72</v>
      </c>
    </row>
    <row r="44" spans="2:16" ht="31.5">
      <c r="B44" s="44" t="s">
        <v>16</v>
      </c>
      <c r="C44" s="44" t="s">
        <v>165</v>
      </c>
      <c r="D44" s="32" t="s">
        <v>122</v>
      </c>
      <c r="E44" s="53">
        <f aca="true" t="shared" si="5" ref="E44:E56">F44+I44</f>
        <v>934.865</v>
      </c>
      <c r="F44" s="53">
        <v>934.865</v>
      </c>
      <c r="G44" s="27">
        <v>593.43</v>
      </c>
      <c r="H44" s="27">
        <v>107.556</v>
      </c>
      <c r="I44" s="27"/>
      <c r="J44" s="27">
        <f>K44+N44</f>
        <v>8.738</v>
      </c>
      <c r="K44" s="27">
        <v>8.738</v>
      </c>
      <c r="L44" s="27"/>
      <c r="M44" s="27"/>
      <c r="N44" s="27"/>
      <c r="O44" s="27"/>
      <c r="P44" s="27">
        <f t="shared" si="3"/>
        <v>943.6030000000001</v>
      </c>
    </row>
    <row r="45" spans="2:16" ht="16.5" customHeight="1">
      <c r="B45" s="44" t="s">
        <v>138</v>
      </c>
      <c r="C45" s="44" t="s">
        <v>165</v>
      </c>
      <c r="D45" s="32" t="s">
        <v>139</v>
      </c>
      <c r="E45" s="53">
        <f t="shared" si="5"/>
        <v>9.96</v>
      </c>
      <c r="F45" s="53">
        <v>9.96</v>
      </c>
      <c r="G45" s="27"/>
      <c r="H45" s="27"/>
      <c r="I45" s="27"/>
      <c r="J45" s="56"/>
      <c r="K45" s="56"/>
      <c r="L45" s="27"/>
      <c r="M45" s="27"/>
      <c r="N45" s="27"/>
      <c r="O45" s="27"/>
      <c r="P45" s="27">
        <f t="shared" si="3"/>
        <v>9.96</v>
      </c>
    </row>
    <row r="46" spans="2:16" ht="48" customHeight="1">
      <c r="B46" s="44" t="s">
        <v>166</v>
      </c>
      <c r="C46" s="44" t="s">
        <v>165</v>
      </c>
      <c r="D46" s="74" t="s">
        <v>167</v>
      </c>
      <c r="E46" s="53">
        <f t="shared" si="5"/>
        <v>9.995</v>
      </c>
      <c r="F46" s="53">
        <v>9.995</v>
      </c>
      <c r="G46" s="27"/>
      <c r="H46" s="27"/>
      <c r="I46" s="27"/>
      <c r="J46" s="56"/>
      <c r="K46" s="56"/>
      <c r="L46" s="27"/>
      <c r="M46" s="27"/>
      <c r="N46" s="27"/>
      <c r="O46" s="27"/>
      <c r="P46" s="27">
        <f t="shared" si="3"/>
        <v>9.995</v>
      </c>
    </row>
    <row r="47" spans="2:16" ht="31.5">
      <c r="B47" s="44" t="s">
        <v>17</v>
      </c>
      <c r="C47" s="44" t="s">
        <v>165</v>
      </c>
      <c r="D47" s="32" t="s">
        <v>115</v>
      </c>
      <c r="E47" s="53">
        <f t="shared" si="5"/>
        <v>116.162</v>
      </c>
      <c r="F47" s="53">
        <v>116.162</v>
      </c>
      <c r="G47" s="27"/>
      <c r="H47" s="27"/>
      <c r="I47" s="27"/>
      <c r="J47" s="56"/>
      <c r="K47" s="56"/>
      <c r="L47" s="27"/>
      <c r="M47" s="27"/>
      <c r="N47" s="27"/>
      <c r="O47" s="27"/>
      <c r="P47" s="27">
        <f t="shared" si="3"/>
        <v>116.162</v>
      </c>
    </row>
    <row r="48" spans="2:16" ht="47.25">
      <c r="B48" s="44" t="s">
        <v>196</v>
      </c>
      <c r="C48" s="82" t="s">
        <v>146</v>
      </c>
      <c r="D48" s="81" t="s">
        <v>197</v>
      </c>
      <c r="E48" s="53">
        <f t="shared" si="5"/>
        <v>641.147</v>
      </c>
      <c r="F48" s="53">
        <v>641.147</v>
      </c>
      <c r="G48" s="27"/>
      <c r="H48" s="27"/>
      <c r="I48" s="27"/>
      <c r="J48" s="56"/>
      <c r="K48" s="56"/>
      <c r="L48" s="27"/>
      <c r="M48" s="27"/>
      <c r="N48" s="27"/>
      <c r="O48" s="27"/>
      <c r="P48" s="27">
        <f t="shared" si="3"/>
        <v>641.147</v>
      </c>
    </row>
    <row r="49" spans="2:16" ht="31.5">
      <c r="B49" s="44" t="s">
        <v>141</v>
      </c>
      <c r="C49" s="44" t="s">
        <v>146</v>
      </c>
      <c r="D49" s="32" t="s">
        <v>148</v>
      </c>
      <c r="E49" s="53">
        <f t="shared" si="5"/>
        <v>12458.29795</v>
      </c>
      <c r="F49" s="53">
        <v>12458.29795</v>
      </c>
      <c r="G49" s="27"/>
      <c r="H49" s="27"/>
      <c r="I49" s="27"/>
      <c r="J49" s="56"/>
      <c r="K49" s="56"/>
      <c r="L49" s="27"/>
      <c r="M49" s="27"/>
      <c r="N49" s="27"/>
      <c r="O49" s="27"/>
      <c r="P49" s="27">
        <f t="shared" si="3"/>
        <v>12458.29795</v>
      </c>
    </row>
    <row r="50" spans="2:24" ht="31.5">
      <c r="B50" s="82" t="s">
        <v>141</v>
      </c>
      <c r="C50" s="82" t="s">
        <v>146</v>
      </c>
      <c r="D50" s="10" t="s">
        <v>198</v>
      </c>
      <c r="E50" s="86">
        <f>F50+I50</f>
        <v>79.999</v>
      </c>
      <c r="F50" s="83">
        <f>F52+F53+F54+F55</f>
        <v>49.999</v>
      </c>
      <c r="G50" s="89">
        <f>G52+G53+G54+G55</f>
        <v>0</v>
      </c>
      <c r="H50" s="89">
        <f>H52+H53+H54+H55</f>
        <v>0</v>
      </c>
      <c r="I50" s="89">
        <f>I52+I53+I54+I55</f>
        <v>30</v>
      </c>
      <c r="J50" s="84"/>
      <c r="K50" s="84"/>
      <c r="L50" s="85"/>
      <c r="M50" s="85"/>
      <c r="N50" s="85"/>
      <c r="O50" s="85"/>
      <c r="P50" s="90">
        <f t="shared" si="3"/>
        <v>79.999</v>
      </c>
      <c r="Q50" s="85"/>
      <c r="R50" s="85"/>
      <c r="S50" s="85"/>
      <c r="T50" s="86">
        <f>U50+X50</f>
        <v>80</v>
      </c>
      <c r="U50" s="87">
        <v>50</v>
      </c>
      <c r="V50" s="86"/>
      <c r="W50" s="86"/>
      <c r="X50" s="86">
        <v>30</v>
      </c>
    </row>
    <row r="51" spans="2:24" ht="15.75">
      <c r="B51" s="82"/>
      <c r="C51" s="82"/>
      <c r="D51" s="10" t="s">
        <v>199</v>
      </c>
      <c r="E51" s="10"/>
      <c r="F51" s="86"/>
      <c r="G51" s="86"/>
      <c r="H51" s="86"/>
      <c r="I51" s="86"/>
      <c r="J51" s="81"/>
      <c r="K51" s="81"/>
      <c r="L51" s="81"/>
      <c r="M51" s="81"/>
      <c r="N51" s="81"/>
      <c r="O51" s="81"/>
      <c r="P51" s="81"/>
      <c r="Q51" s="81"/>
      <c r="R51" s="81"/>
      <c r="S51" s="81"/>
      <c r="T51" s="86"/>
      <c r="U51" s="86"/>
      <c r="V51" s="86"/>
      <c r="W51" s="86"/>
      <c r="X51" s="86"/>
    </row>
    <row r="52" spans="2:24" ht="47.25">
      <c r="B52" s="82"/>
      <c r="C52" s="82"/>
      <c r="D52" s="88" t="s">
        <v>200</v>
      </c>
      <c r="E52" s="86">
        <f>F52</f>
        <v>10</v>
      </c>
      <c r="F52" s="86">
        <v>10</v>
      </c>
      <c r="G52" s="86"/>
      <c r="H52" s="86"/>
      <c r="I52" s="86"/>
      <c r="J52" s="81"/>
      <c r="K52" s="81"/>
      <c r="L52" s="81"/>
      <c r="M52" s="81"/>
      <c r="N52" s="81"/>
      <c r="O52" s="81"/>
      <c r="P52" s="27">
        <f t="shared" si="3"/>
        <v>10</v>
      </c>
      <c r="Q52" s="81"/>
      <c r="R52" s="81"/>
      <c r="S52" s="81"/>
      <c r="T52" s="86"/>
      <c r="U52" s="86"/>
      <c r="V52" s="86"/>
      <c r="W52" s="86"/>
      <c r="X52" s="86"/>
    </row>
    <row r="53" spans="2:24" ht="78.75">
      <c r="B53" s="82"/>
      <c r="C53" s="82"/>
      <c r="D53" s="88" t="s">
        <v>201</v>
      </c>
      <c r="E53" s="86">
        <f>F53</f>
        <v>9.999</v>
      </c>
      <c r="F53" s="86">
        <v>9.999</v>
      </c>
      <c r="G53" s="86"/>
      <c r="H53" s="86"/>
      <c r="I53" s="86"/>
      <c r="J53" s="81"/>
      <c r="K53" s="81"/>
      <c r="L53" s="81"/>
      <c r="M53" s="81"/>
      <c r="N53" s="81"/>
      <c r="O53" s="81"/>
      <c r="P53" s="27">
        <f t="shared" si="3"/>
        <v>9.999</v>
      </c>
      <c r="Q53" s="81"/>
      <c r="R53" s="81"/>
      <c r="S53" s="81"/>
      <c r="T53" s="86"/>
      <c r="U53" s="86"/>
      <c r="V53" s="86"/>
      <c r="W53" s="86"/>
      <c r="X53" s="86"/>
    </row>
    <row r="54" spans="2:24" ht="47.25">
      <c r="B54" s="82"/>
      <c r="C54" s="82"/>
      <c r="D54" s="88" t="s">
        <v>202</v>
      </c>
      <c r="E54" s="86">
        <f>F54+I54</f>
        <v>20</v>
      </c>
      <c r="F54" s="86"/>
      <c r="G54" s="86"/>
      <c r="H54" s="86"/>
      <c r="I54" s="86">
        <v>20</v>
      </c>
      <c r="J54" s="81"/>
      <c r="K54" s="81"/>
      <c r="L54" s="81"/>
      <c r="M54" s="81"/>
      <c r="N54" s="81"/>
      <c r="O54" s="81"/>
      <c r="P54" s="27">
        <f t="shared" si="3"/>
        <v>20</v>
      </c>
      <c r="Q54" s="81"/>
      <c r="R54" s="81"/>
      <c r="S54" s="81"/>
      <c r="T54" s="86"/>
      <c r="U54" s="86"/>
      <c r="V54" s="86"/>
      <c r="W54" s="86"/>
      <c r="X54" s="86"/>
    </row>
    <row r="55" spans="2:24" ht="53.25" customHeight="1">
      <c r="B55" s="82"/>
      <c r="C55" s="82"/>
      <c r="D55" s="88" t="s">
        <v>203</v>
      </c>
      <c r="E55" s="86">
        <f>F55+I55</f>
        <v>40</v>
      </c>
      <c r="F55" s="86">
        <v>30</v>
      </c>
      <c r="G55" s="86"/>
      <c r="H55" s="86"/>
      <c r="I55" s="86">
        <v>10</v>
      </c>
      <c r="J55" s="81"/>
      <c r="K55" s="81"/>
      <c r="L55" s="81"/>
      <c r="M55" s="81"/>
      <c r="N55" s="81"/>
      <c r="O55" s="81"/>
      <c r="P55" s="27">
        <f t="shared" si="3"/>
        <v>40</v>
      </c>
      <c r="Q55" s="81"/>
      <c r="R55" s="81"/>
      <c r="S55" s="81"/>
      <c r="T55" s="86"/>
      <c r="U55" s="86"/>
      <c r="V55" s="86"/>
      <c r="W55" s="86"/>
      <c r="X55" s="86"/>
    </row>
    <row r="56" spans="2:16" ht="21" customHeight="1">
      <c r="B56" s="44"/>
      <c r="C56" s="39"/>
      <c r="D56" s="9" t="s">
        <v>9</v>
      </c>
      <c r="E56" s="54">
        <f t="shared" si="5"/>
        <v>66194.16095</v>
      </c>
      <c r="F56" s="54">
        <f>F34+F43+F49+F42+F50+F48</f>
        <v>66164.16095</v>
      </c>
      <c r="G56" s="54">
        <f>G34+G43+G49+G42+G50</f>
        <v>30386.909</v>
      </c>
      <c r="H56" s="54">
        <f>H34+H43+H49+H42+H50</f>
        <v>7079.553</v>
      </c>
      <c r="I56" s="54">
        <f>I34+I43+I49+I42+I50</f>
        <v>30</v>
      </c>
      <c r="J56" s="29">
        <f>K56+N56</f>
        <v>2453.509</v>
      </c>
      <c r="K56" s="29">
        <f>K34+K43</f>
        <v>1290.102</v>
      </c>
      <c r="L56" s="29">
        <f>L34</f>
        <v>8.904</v>
      </c>
      <c r="M56" s="29">
        <f>M34+M43</f>
        <v>2.59</v>
      </c>
      <c r="N56" s="29">
        <f>N34</f>
        <v>1163.407</v>
      </c>
      <c r="O56" s="29">
        <f>O34</f>
        <v>1148.757</v>
      </c>
      <c r="P56" s="29">
        <f>SUM(E56,J56)</f>
        <v>68647.66995000001</v>
      </c>
    </row>
    <row r="57" spans="2:16" ht="35.25" customHeight="1">
      <c r="B57" s="52" t="s">
        <v>128</v>
      </c>
      <c r="C57" s="52"/>
      <c r="D57" s="18" t="s">
        <v>140</v>
      </c>
      <c r="E57" s="60"/>
      <c r="F57" s="60"/>
      <c r="G57" s="56"/>
      <c r="H57" s="56"/>
      <c r="I57" s="56"/>
      <c r="J57" s="56"/>
      <c r="K57" s="56"/>
      <c r="L57" s="56"/>
      <c r="M57" s="56"/>
      <c r="N57" s="56"/>
      <c r="O57" s="56"/>
      <c r="P57" s="56"/>
    </row>
    <row r="58" spans="2:16" ht="15.75">
      <c r="B58" s="46" t="s">
        <v>7</v>
      </c>
      <c r="C58" s="46"/>
      <c r="D58" s="9" t="s">
        <v>8</v>
      </c>
      <c r="E58" s="54">
        <f>SUM(E59:E97)</f>
        <v>81654.172</v>
      </c>
      <c r="F58" s="54">
        <f>SUM(F59:F98)</f>
        <v>81654.34000000001</v>
      </c>
      <c r="G58" s="54">
        <f>SUM(G59:G98)</f>
        <v>2520.0299999999997</v>
      </c>
      <c r="H58" s="54">
        <f>SUM(H59:H98)</f>
        <v>207.505</v>
      </c>
      <c r="I58" s="54"/>
      <c r="J58" s="54">
        <f aca="true" t="shared" si="6" ref="J58:P58">SUM(J59:J97)</f>
        <v>381.488</v>
      </c>
      <c r="K58" s="54">
        <f t="shared" si="6"/>
        <v>370.244</v>
      </c>
      <c r="L58" s="54">
        <f t="shared" si="6"/>
        <v>20.761</v>
      </c>
      <c r="M58" s="54">
        <f t="shared" si="6"/>
        <v>0</v>
      </c>
      <c r="N58" s="54">
        <f t="shared" si="6"/>
        <v>11.244</v>
      </c>
      <c r="O58" s="54">
        <f t="shared" si="6"/>
        <v>0</v>
      </c>
      <c r="P58" s="54">
        <f t="shared" si="6"/>
        <v>82035.66</v>
      </c>
    </row>
    <row r="59" spans="2:16" ht="213.75" customHeight="1">
      <c r="B59" s="40" t="s">
        <v>46</v>
      </c>
      <c r="C59" s="40" t="s">
        <v>169</v>
      </c>
      <c r="D59" s="19" t="s">
        <v>87</v>
      </c>
      <c r="E59" s="53">
        <f aca="true" t="shared" si="7" ref="E59:E101">F59+I59</f>
        <v>1996.823</v>
      </c>
      <c r="F59" s="53">
        <v>1996.823</v>
      </c>
      <c r="G59" s="27"/>
      <c r="H59" s="27"/>
      <c r="I59" s="27"/>
      <c r="J59" s="61"/>
      <c r="K59" s="56"/>
      <c r="L59" s="56"/>
      <c r="M59" s="56"/>
      <c r="N59" s="56"/>
      <c r="O59" s="56"/>
      <c r="P59" s="27">
        <f>SUM(E59,J59)</f>
        <v>1996.823</v>
      </c>
    </row>
    <row r="60" spans="2:16" ht="199.5" customHeight="1">
      <c r="B60" s="40" t="s">
        <v>47</v>
      </c>
      <c r="C60" s="40" t="s">
        <v>169</v>
      </c>
      <c r="D60" s="19" t="s">
        <v>73</v>
      </c>
      <c r="E60" s="53">
        <f t="shared" si="7"/>
        <v>180.301</v>
      </c>
      <c r="F60" s="27">
        <v>180.301</v>
      </c>
      <c r="G60" s="27"/>
      <c r="H60" s="27"/>
      <c r="I60" s="27"/>
      <c r="J60" s="61"/>
      <c r="K60" s="56"/>
      <c r="L60" s="56"/>
      <c r="M60" s="56"/>
      <c r="N60" s="56"/>
      <c r="O60" s="56"/>
      <c r="P60" s="48">
        <f>SUM(E60,J60)</f>
        <v>180.301</v>
      </c>
    </row>
    <row r="61" spans="2:16" ht="213.75" customHeight="1">
      <c r="B61" s="40" t="s">
        <v>48</v>
      </c>
      <c r="C61" s="40" t="s">
        <v>169</v>
      </c>
      <c r="D61" s="19" t="s">
        <v>74</v>
      </c>
      <c r="E61" s="53">
        <f t="shared" si="7"/>
        <v>18.353</v>
      </c>
      <c r="F61" s="27">
        <v>18.353</v>
      </c>
      <c r="G61" s="27"/>
      <c r="H61" s="27"/>
      <c r="I61" s="27"/>
      <c r="J61" s="67"/>
      <c r="K61" s="56"/>
      <c r="L61" s="56"/>
      <c r="M61" s="56"/>
      <c r="N61" s="56"/>
      <c r="O61" s="56"/>
      <c r="P61" s="27">
        <f>SUM(E61,J61)</f>
        <v>18.353</v>
      </c>
    </row>
    <row r="62" spans="2:16" ht="303.75" customHeight="1">
      <c r="B62" s="40" t="s">
        <v>49</v>
      </c>
      <c r="C62" s="40" t="s">
        <v>169</v>
      </c>
      <c r="D62" s="19" t="s">
        <v>101</v>
      </c>
      <c r="E62" s="53">
        <f t="shared" si="7"/>
        <v>136.359</v>
      </c>
      <c r="F62" s="27">
        <v>136.359</v>
      </c>
      <c r="G62" s="27"/>
      <c r="H62" s="27"/>
      <c r="I62" s="27"/>
      <c r="J62" s="66"/>
      <c r="K62" s="56"/>
      <c r="L62" s="56"/>
      <c r="M62" s="56"/>
      <c r="N62" s="56"/>
      <c r="O62" s="56"/>
      <c r="P62" s="27">
        <f>J62+E62</f>
        <v>136.359</v>
      </c>
    </row>
    <row r="63" spans="2:16" ht="264.75" customHeight="1">
      <c r="B63" s="40"/>
      <c r="C63" s="40"/>
      <c r="D63" s="38" t="s">
        <v>133</v>
      </c>
      <c r="E63" s="27"/>
      <c r="F63" s="27"/>
      <c r="G63" s="27"/>
      <c r="H63" s="27"/>
      <c r="I63" s="27"/>
      <c r="J63" s="61"/>
      <c r="K63" s="56"/>
      <c r="L63" s="56"/>
      <c r="M63" s="56"/>
      <c r="N63" s="56"/>
      <c r="O63" s="56"/>
      <c r="P63" s="27"/>
    </row>
    <row r="64" spans="2:16" ht="204" customHeight="1">
      <c r="B64" s="40" t="s">
        <v>168</v>
      </c>
      <c r="C64" s="40" t="s">
        <v>169</v>
      </c>
      <c r="D64" s="75" t="s">
        <v>170</v>
      </c>
      <c r="E64" s="53">
        <f t="shared" si="7"/>
        <v>2.732</v>
      </c>
      <c r="F64" s="27">
        <v>2.732</v>
      </c>
      <c r="G64" s="27"/>
      <c r="H64" s="27"/>
      <c r="I64" s="27"/>
      <c r="J64" s="61"/>
      <c r="K64" s="56"/>
      <c r="L64" s="56"/>
      <c r="M64" s="56"/>
      <c r="N64" s="56"/>
      <c r="O64" s="56"/>
      <c r="P64" s="27">
        <f aca="true" t="shared" si="8" ref="P64:P101">SUM(E64,J64)</f>
        <v>2.732</v>
      </c>
    </row>
    <row r="65" spans="2:16" ht="82.5" customHeight="1">
      <c r="B65" s="40"/>
      <c r="C65" s="40"/>
      <c r="D65" s="19" t="s">
        <v>171</v>
      </c>
      <c r="E65" s="27"/>
      <c r="F65" s="27"/>
      <c r="G65" s="27"/>
      <c r="H65" s="27"/>
      <c r="I65" s="27"/>
      <c r="J65" s="61"/>
      <c r="K65" s="56"/>
      <c r="L65" s="56"/>
      <c r="M65" s="56"/>
      <c r="N65" s="56"/>
      <c r="O65" s="56"/>
      <c r="P65" s="27"/>
    </row>
    <row r="66" spans="2:16" ht="102" customHeight="1">
      <c r="B66" s="40" t="s">
        <v>50</v>
      </c>
      <c r="C66" s="40" t="s">
        <v>179</v>
      </c>
      <c r="D66" s="19" t="s">
        <v>89</v>
      </c>
      <c r="E66" s="53">
        <f t="shared" si="7"/>
        <v>50.839</v>
      </c>
      <c r="F66" s="27">
        <v>50.839</v>
      </c>
      <c r="G66" s="27"/>
      <c r="H66" s="27"/>
      <c r="I66" s="27"/>
      <c r="J66" s="61"/>
      <c r="K66" s="56"/>
      <c r="L66" s="56"/>
      <c r="M66" s="56"/>
      <c r="N66" s="56"/>
      <c r="O66" s="56"/>
      <c r="P66" s="27">
        <f t="shared" si="8"/>
        <v>50.839</v>
      </c>
    </row>
    <row r="67" spans="2:16" ht="102" customHeight="1">
      <c r="B67" s="40" t="s">
        <v>172</v>
      </c>
      <c r="C67" s="40" t="s">
        <v>179</v>
      </c>
      <c r="D67" s="19" t="s">
        <v>173</v>
      </c>
      <c r="E67" s="53">
        <f t="shared" si="7"/>
        <v>2.049</v>
      </c>
      <c r="F67" s="27">
        <v>2.049</v>
      </c>
      <c r="G67" s="27"/>
      <c r="H67" s="27"/>
      <c r="I67" s="27"/>
      <c r="J67" s="61"/>
      <c r="K67" s="56"/>
      <c r="L67" s="56"/>
      <c r="M67" s="56"/>
      <c r="N67" s="56"/>
      <c r="O67" s="56"/>
      <c r="P67" s="27">
        <f t="shared" si="8"/>
        <v>2.049</v>
      </c>
    </row>
    <row r="68" spans="2:16" ht="81.75" customHeight="1">
      <c r="B68" s="40" t="s">
        <v>174</v>
      </c>
      <c r="C68" s="40" t="s">
        <v>179</v>
      </c>
      <c r="D68" s="19" t="s">
        <v>175</v>
      </c>
      <c r="E68" s="53">
        <f t="shared" si="7"/>
        <v>1.393</v>
      </c>
      <c r="F68" s="27">
        <v>1.393</v>
      </c>
      <c r="G68" s="27"/>
      <c r="H68" s="27"/>
      <c r="I68" s="27"/>
      <c r="J68" s="61"/>
      <c r="K68" s="56"/>
      <c r="L68" s="56"/>
      <c r="M68" s="56"/>
      <c r="N68" s="56"/>
      <c r="O68" s="56"/>
      <c r="P68" s="27">
        <f t="shared" si="8"/>
        <v>1.393</v>
      </c>
    </row>
    <row r="69" spans="2:16" ht="163.5" customHeight="1">
      <c r="B69" s="40" t="s">
        <v>51</v>
      </c>
      <c r="C69" s="40" t="s">
        <v>179</v>
      </c>
      <c r="D69" s="19" t="s">
        <v>134</v>
      </c>
      <c r="E69" s="53">
        <f t="shared" si="7"/>
        <v>239.189</v>
      </c>
      <c r="F69" s="27">
        <v>239.189</v>
      </c>
      <c r="G69" s="27"/>
      <c r="H69" s="27"/>
      <c r="I69" s="27"/>
      <c r="J69" s="61"/>
      <c r="K69" s="56"/>
      <c r="L69" s="56"/>
      <c r="M69" s="56"/>
      <c r="N69" s="56"/>
      <c r="O69" s="56"/>
      <c r="P69" s="27">
        <f t="shared" si="8"/>
        <v>239.189</v>
      </c>
    </row>
    <row r="70" spans="2:16" ht="165.75" customHeight="1">
      <c r="B70" s="40" t="s">
        <v>52</v>
      </c>
      <c r="C70" s="40" t="s">
        <v>179</v>
      </c>
      <c r="D70" s="19" t="s">
        <v>135</v>
      </c>
      <c r="E70" s="53">
        <f t="shared" si="7"/>
        <v>84.637</v>
      </c>
      <c r="F70" s="27">
        <v>84.637</v>
      </c>
      <c r="G70" s="27"/>
      <c r="H70" s="27"/>
      <c r="I70" s="27"/>
      <c r="J70" s="61"/>
      <c r="K70" s="56"/>
      <c r="L70" s="56"/>
      <c r="M70" s="56"/>
      <c r="N70" s="56"/>
      <c r="O70" s="56"/>
      <c r="P70" s="48">
        <f t="shared" si="8"/>
        <v>84.637</v>
      </c>
    </row>
    <row r="71" spans="2:16" ht="48" customHeight="1">
      <c r="B71" s="40" t="s">
        <v>53</v>
      </c>
      <c r="C71" s="40" t="s">
        <v>179</v>
      </c>
      <c r="D71" s="19" t="s">
        <v>75</v>
      </c>
      <c r="E71" s="53">
        <f t="shared" si="7"/>
        <v>69.695</v>
      </c>
      <c r="F71" s="27">
        <v>69.695</v>
      </c>
      <c r="G71" s="27"/>
      <c r="H71" s="27"/>
      <c r="I71" s="27"/>
      <c r="J71" s="61"/>
      <c r="K71" s="56"/>
      <c r="L71" s="56"/>
      <c r="M71" s="56"/>
      <c r="N71" s="56"/>
      <c r="O71" s="56"/>
      <c r="P71" s="27">
        <f t="shared" si="8"/>
        <v>69.695</v>
      </c>
    </row>
    <row r="72" spans="2:16" ht="33" customHeight="1">
      <c r="B72" s="40" t="s">
        <v>54</v>
      </c>
      <c r="C72" s="40" t="s">
        <v>179</v>
      </c>
      <c r="D72" s="19" t="s">
        <v>76</v>
      </c>
      <c r="E72" s="53">
        <f t="shared" si="7"/>
        <v>100.582</v>
      </c>
      <c r="F72" s="27">
        <v>100.582</v>
      </c>
      <c r="G72" s="27"/>
      <c r="H72" s="27"/>
      <c r="I72" s="27"/>
      <c r="J72" s="56"/>
      <c r="K72" s="56"/>
      <c r="L72" s="56"/>
      <c r="M72" s="56"/>
      <c r="N72" s="56"/>
      <c r="O72" s="56"/>
      <c r="P72" s="27">
        <f t="shared" si="8"/>
        <v>100.582</v>
      </c>
    </row>
    <row r="73" spans="2:16" ht="108.75" customHeight="1">
      <c r="B73" s="40" t="s">
        <v>103</v>
      </c>
      <c r="C73" s="40" t="s">
        <v>179</v>
      </c>
      <c r="D73" s="59" t="s">
        <v>136</v>
      </c>
      <c r="E73" s="53">
        <f t="shared" si="7"/>
        <v>765.994</v>
      </c>
      <c r="F73" s="27">
        <v>765.994</v>
      </c>
      <c r="G73" s="27"/>
      <c r="H73" s="27"/>
      <c r="I73" s="27"/>
      <c r="J73" s="56"/>
      <c r="K73" s="56"/>
      <c r="L73" s="56"/>
      <c r="M73" s="56"/>
      <c r="N73" s="56"/>
      <c r="O73" s="56"/>
      <c r="P73" s="27">
        <f t="shared" si="8"/>
        <v>765.994</v>
      </c>
    </row>
    <row r="74" spans="2:16" ht="122.25" customHeight="1">
      <c r="B74" s="40" t="s">
        <v>104</v>
      </c>
      <c r="C74" s="40" t="s">
        <v>179</v>
      </c>
      <c r="D74" s="59" t="s">
        <v>137</v>
      </c>
      <c r="E74" s="53">
        <f t="shared" si="7"/>
        <v>167.389</v>
      </c>
      <c r="F74" s="27">
        <v>167.389</v>
      </c>
      <c r="G74" s="27"/>
      <c r="H74" s="27"/>
      <c r="I74" s="27"/>
      <c r="J74" s="56"/>
      <c r="K74" s="56"/>
      <c r="L74" s="56"/>
      <c r="M74" s="56"/>
      <c r="N74" s="56"/>
      <c r="O74" s="56"/>
      <c r="P74" s="27">
        <f t="shared" si="8"/>
        <v>167.389</v>
      </c>
    </row>
    <row r="75" spans="2:16" ht="34.5" customHeight="1">
      <c r="B75" s="40" t="s">
        <v>55</v>
      </c>
      <c r="C75" s="40" t="s">
        <v>156</v>
      </c>
      <c r="D75" s="19" t="s">
        <v>77</v>
      </c>
      <c r="E75" s="53">
        <f t="shared" si="7"/>
        <v>362.986</v>
      </c>
      <c r="F75" s="27">
        <v>362.986</v>
      </c>
      <c r="G75" s="27"/>
      <c r="H75" s="27"/>
      <c r="I75" s="27"/>
      <c r="J75" s="56"/>
      <c r="K75" s="56"/>
      <c r="L75" s="56"/>
      <c r="M75" s="56"/>
      <c r="N75" s="56"/>
      <c r="O75" s="56"/>
      <c r="P75" s="27">
        <f t="shared" si="8"/>
        <v>362.986</v>
      </c>
    </row>
    <row r="76" spans="2:16" ht="30.75" customHeight="1">
      <c r="B76" s="40" t="s">
        <v>56</v>
      </c>
      <c r="C76" s="40" t="s">
        <v>156</v>
      </c>
      <c r="D76" s="19" t="s">
        <v>78</v>
      </c>
      <c r="E76" s="53">
        <f t="shared" si="7"/>
        <v>263.213</v>
      </c>
      <c r="F76" s="27">
        <v>263.213</v>
      </c>
      <c r="G76" s="27"/>
      <c r="H76" s="27"/>
      <c r="I76" s="27"/>
      <c r="J76" s="56"/>
      <c r="K76" s="56"/>
      <c r="L76" s="56"/>
      <c r="M76" s="56"/>
      <c r="N76" s="56"/>
      <c r="O76" s="56"/>
      <c r="P76" s="27">
        <f t="shared" si="8"/>
        <v>263.213</v>
      </c>
    </row>
    <row r="77" spans="2:16" ht="32.25" customHeight="1">
      <c r="B77" s="40" t="s">
        <v>57</v>
      </c>
      <c r="C77" s="40" t="s">
        <v>156</v>
      </c>
      <c r="D77" s="19" t="s">
        <v>109</v>
      </c>
      <c r="E77" s="53">
        <f t="shared" si="7"/>
        <v>21975.227</v>
      </c>
      <c r="F77" s="27">
        <v>21975.227</v>
      </c>
      <c r="G77" s="27"/>
      <c r="H77" s="27"/>
      <c r="I77" s="27"/>
      <c r="J77" s="56"/>
      <c r="K77" s="56"/>
      <c r="L77" s="56"/>
      <c r="M77" s="56"/>
      <c r="N77" s="56"/>
      <c r="O77" s="56"/>
      <c r="P77" s="27">
        <f t="shared" si="8"/>
        <v>21975.227</v>
      </c>
    </row>
    <row r="78" spans="2:16" ht="33" customHeight="1">
      <c r="B78" s="40" t="s">
        <v>58</v>
      </c>
      <c r="C78" s="40" t="s">
        <v>156</v>
      </c>
      <c r="D78" s="30" t="s">
        <v>93</v>
      </c>
      <c r="E78" s="53">
        <f t="shared" si="7"/>
        <v>2877.965</v>
      </c>
      <c r="F78" s="27">
        <v>2877.965</v>
      </c>
      <c r="G78" s="27"/>
      <c r="H78" s="27"/>
      <c r="I78" s="27"/>
      <c r="J78" s="56"/>
      <c r="K78" s="56"/>
      <c r="L78" s="56"/>
      <c r="M78" s="56"/>
      <c r="N78" s="56"/>
      <c r="O78" s="56"/>
      <c r="P78" s="27">
        <f t="shared" si="8"/>
        <v>2877.965</v>
      </c>
    </row>
    <row r="79" spans="2:16" ht="30.75" customHeight="1">
      <c r="B79" s="40" t="s">
        <v>59</v>
      </c>
      <c r="C79" s="40" t="s">
        <v>156</v>
      </c>
      <c r="D79" s="19" t="s">
        <v>79</v>
      </c>
      <c r="E79" s="53">
        <f t="shared" si="7"/>
        <v>7315.547</v>
      </c>
      <c r="F79" s="27">
        <v>7315.547</v>
      </c>
      <c r="G79" s="27"/>
      <c r="H79" s="27"/>
      <c r="I79" s="27"/>
      <c r="J79" s="56"/>
      <c r="K79" s="56"/>
      <c r="L79" s="56"/>
      <c r="M79" s="56"/>
      <c r="N79" s="56"/>
      <c r="O79" s="56"/>
      <c r="P79" s="27">
        <f t="shared" si="8"/>
        <v>7315.547</v>
      </c>
    </row>
    <row r="80" spans="2:16" ht="30" customHeight="1">
      <c r="B80" s="40" t="s">
        <v>60</v>
      </c>
      <c r="C80" s="40" t="s">
        <v>156</v>
      </c>
      <c r="D80" s="19" t="s">
        <v>80</v>
      </c>
      <c r="E80" s="53">
        <f t="shared" si="7"/>
        <v>1032.818</v>
      </c>
      <c r="F80" s="27">
        <v>1032.818</v>
      </c>
      <c r="G80" s="27"/>
      <c r="H80" s="27"/>
      <c r="I80" s="27"/>
      <c r="J80" s="56"/>
      <c r="K80" s="56"/>
      <c r="L80" s="56"/>
      <c r="M80" s="56"/>
      <c r="N80" s="56"/>
      <c r="O80" s="56"/>
      <c r="P80" s="27">
        <f t="shared" si="8"/>
        <v>1032.818</v>
      </c>
    </row>
    <row r="81" spans="2:16" ht="30" customHeight="1">
      <c r="B81" s="40" t="s">
        <v>97</v>
      </c>
      <c r="C81" s="40" t="s">
        <v>156</v>
      </c>
      <c r="D81" s="19" t="s">
        <v>98</v>
      </c>
      <c r="E81" s="53">
        <f t="shared" si="7"/>
        <v>25.5</v>
      </c>
      <c r="F81" s="27">
        <v>25.5</v>
      </c>
      <c r="G81" s="27"/>
      <c r="H81" s="27"/>
      <c r="I81" s="27"/>
      <c r="J81" s="56"/>
      <c r="K81" s="56"/>
      <c r="L81" s="56"/>
      <c r="M81" s="56"/>
      <c r="N81" s="56"/>
      <c r="O81" s="56"/>
      <c r="P81" s="27">
        <f t="shared" si="8"/>
        <v>25.5</v>
      </c>
    </row>
    <row r="82" spans="2:16" ht="30.75" customHeight="1">
      <c r="B82" s="40" t="s">
        <v>61</v>
      </c>
      <c r="C82" s="40" t="s">
        <v>156</v>
      </c>
      <c r="D82" s="19" t="s">
        <v>81</v>
      </c>
      <c r="E82" s="53">
        <f t="shared" si="7"/>
        <v>18689.35</v>
      </c>
      <c r="F82" s="27">
        <v>18689.35</v>
      </c>
      <c r="G82" s="27"/>
      <c r="H82" s="27"/>
      <c r="I82" s="27"/>
      <c r="J82" s="56"/>
      <c r="K82" s="56"/>
      <c r="L82" s="56"/>
      <c r="M82" s="56"/>
      <c r="N82" s="56"/>
      <c r="O82" s="56"/>
      <c r="P82" s="27">
        <f t="shared" si="8"/>
        <v>18689.35</v>
      </c>
    </row>
    <row r="83" spans="2:16" ht="47.25" customHeight="1">
      <c r="B83" s="40" t="s">
        <v>62</v>
      </c>
      <c r="C83" s="40" t="s">
        <v>180</v>
      </c>
      <c r="D83" s="19" t="s">
        <v>99</v>
      </c>
      <c r="E83" s="53">
        <f t="shared" si="7"/>
        <v>11987.119</v>
      </c>
      <c r="F83" s="27">
        <v>11987.119</v>
      </c>
      <c r="G83" s="27"/>
      <c r="H83" s="27"/>
      <c r="I83" s="27"/>
      <c r="J83" s="61"/>
      <c r="K83" s="56"/>
      <c r="L83" s="56"/>
      <c r="M83" s="56"/>
      <c r="N83" s="56"/>
      <c r="O83" s="56"/>
      <c r="P83" s="27">
        <f t="shared" si="8"/>
        <v>11987.119</v>
      </c>
    </row>
    <row r="84" spans="2:16" ht="64.5" customHeight="1">
      <c r="B84" s="40" t="s">
        <v>92</v>
      </c>
      <c r="C84" s="40" t="s">
        <v>180</v>
      </c>
      <c r="D84" s="19" t="s">
        <v>100</v>
      </c>
      <c r="E84" s="53">
        <f t="shared" si="7"/>
        <v>1294.692</v>
      </c>
      <c r="F84" s="27">
        <v>1294.692</v>
      </c>
      <c r="G84" s="27"/>
      <c r="H84" s="27"/>
      <c r="I84" s="27"/>
      <c r="J84" s="56"/>
      <c r="K84" s="56"/>
      <c r="L84" s="56"/>
      <c r="M84" s="56"/>
      <c r="N84" s="56"/>
      <c r="O84" s="56"/>
      <c r="P84" s="27">
        <f t="shared" si="8"/>
        <v>1294.692</v>
      </c>
    </row>
    <row r="85" spans="2:16" ht="21" customHeight="1">
      <c r="B85" s="40" t="s">
        <v>63</v>
      </c>
      <c r="C85" s="40" t="s">
        <v>181</v>
      </c>
      <c r="D85" s="19" t="s">
        <v>64</v>
      </c>
      <c r="E85" s="53">
        <f t="shared" si="7"/>
        <v>106.792</v>
      </c>
      <c r="F85" s="27">
        <v>106.792</v>
      </c>
      <c r="G85" s="27"/>
      <c r="H85" s="27"/>
      <c r="I85" s="27"/>
      <c r="J85" s="27">
        <f>K85+N85</f>
        <v>43.281</v>
      </c>
      <c r="K85" s="53">
        <v>43.281</v>
      </c>
      <c r="L85" s="56"/>
      <c r="M85" s="56"/>
      <c r="N85" s="56"/>
      <c r="O85" s="56"/>
      <c r="P85" s="27">
        <f>SUM(E85,J85)</f>
        <v>150.073</v>
      </c>
    </row>
    <row r="86" spans="2:16" ht="21" customHeight="1">
      <c r="B86" s="40" t="s">
        <v>94</v>
      </c>
      <c r="C86" s="40" t="s">
        <v>169</v>
      </c>
      <c r="D86" s="34" t="s">
        <v>95</v>
      </c>
      <c r="E86" s="53">
        <f t="shared" si="7"/>
        <v>106.16</v>
      </c>
      <c r="F86" s="27">
        <v>106.16</v>
      </c>
      <c r="G86" s="27"/>
      <c r="H86" s="27"/>
      <c r="I86" s="27"/>
      <c r="J86" s="56"/>
      <c r="K86" s="56"/>
      <c r="L86" s="56"/>
      <c r="M86" s="56"/>
      <c r="N86" s="56"/>
      <c r="O86" s="56"/>
      <c r="P86" s="27">
        <f t="shared" si="8"/>
        <v>106.16</v>
      </c>
    </row>
    <row r="87" spans="2:16" ht="30.75" customHeight="1">
      <c r="B87" s="40" t="s">
        <v>65</v>
      </c>
      <c r="C87" s="40" t="s">
        <v>169</v>
      </c>
      <c r="D87" s="10" t="s">
        <v>102</v>
      </c>
      <c r="E87" s="53">
        <f t="shared" si="7"/>
        <v>18.937</v>
      </c>
      <c r="F87" s="27">
        <v>18.937</v>
      </c>
      <c r="G87" s="27"/>
      <c r="H87" s="27"/>
      <c r="I87" s="27"/>
      <c r="J87" s="56"/>
      <c r="K87" s="56"/>
      <c r="L87" s="56"/>
      <c r="M87" s="56"/>
      <c r="N87" s="56"/>
      <c r="O87" s="56"/>
      <c r="P87" s="27">
        <f t="shared" si="8"/>
        <v>18.937</v>
      </c>
    </row>
    <row r="88" spans="2:16" ht="49.5" customHeight="1">
      <c r="B88" s="40" t="s">
        <v>66</v>
      </c>
      <c r="C88" s="40" t="s">
        <v>177</v>
      </c>
      <c r="D88" s="19" t="s">
        <v>82</v>
      </c>
      <c r="E88" s="53">
        <f t="shared" si="7"/>
        <v>626.833</v>
      </c>
      <c r="F88" s="27">
        <v>626.833</v>
      </c>
      <c r="G88" s="27"/>
      <c r="H88" s="27"/>
      <c r="I88" s="27"/>
      <c r="J88" s="56"/>
      <c r="K88" s="56"/>
      <c r="L88" s="56"/>
      <c r="M88" s="56"/>
      <c r="N88" s="56"/>
      <c r="O88" s="56"/>
      <c r="P88" s="27">
        <f t="shared" si="8"/>
        <v>626.833</v>
      </c>
    </row>
    <row r="89" spans="2:16" ht="16.5" customHeight="1">
      <c r="B89" s="45" t="s">
        <v>32</v>
      </c>
      <c r="C89" s="45" t="s">
        <v>156</v>
      </c>
      <c r="D89" s="32" t="s">
        <v>33</v>
      </c>
      <c r="E89" s="53">
        <f t="shared" si="7"/>
        <v>132.778</v>
      </c>
      <c r="F89" s="53">
        <v>132.778</v>
      </c>
      <c r="G89" s="27">
        <v>90.873</v>
      </c>
      <c r="H89" s="27">
        <v>7.937</v>
      </c>
      <c r="I89" s="27"/>
      <c r="J89" s="56"/>
      <c r="K89" s="56"/>
      <c r="L89" s="56"/>
      <c r="M89" s="56"/>
      <c r="N89" s="66"/>
      <c r="O89" s="66"/>
      <c r="P89" s="27">
        <f t="shared" si="8"/>
        <v>132.778</v>
      </c>
    </row>
    <row r="90" spans="2:16" ht="17.25" customHeight="1">
      <c r="B90" s="45"/>
      <c r="C90" s="45"/>
      <c r="D90" s="32" t="s">
        <v>34</v>
      </c>
      <c r="E90" s="53"/>
      <c r="F90" s="53"/>
      <c r="G90" s="27"/>
      <c r="H90" s="27"/>
      <c r="I90" s="27"/>
      <c r="J90" s="56"/>
      <c r="K90" s="56"/>
      <c r="L90" s="56"/>
      <c r="M90" s="56"/>
      <c r="N90" s="56"/>
      <c r="O90" s="56"/>
      <c r="P90" s="27"/>
    </row>
    <row r="91" spans="2:16" ht="38.25" customHeight="1">
      <c r="B91" s="44" t="s">
        <v>131</v>
      </c>
      <c r="C91" s="44" t="s">
        <v>182</v>
      </c>
      <c r="D91" s="32" t="s">
        <v>132</v>
      </c>
      <c r="E91" s="53">
        <f t="shared" si="7"/>
        <v>3699.591</v>
      </c>
      <c r="F91" s="53">
        <v>3699.591</v>
      </c>
      <c r="G91" s="27">
        <v>2262.633</v>
      </c>
      <c r="H91" s="27">
        <v>187.927</v>
      </c>
      <c r="I91" s="27"/>
      <c r="J91" s="27">
        <f>K91+N91</f>
        <v>338.207</v>
      </c>
      <c r="K91" s="27">
        <v>326.963</v>
      </c>
      <c r="L91" s="53">
        <v>20.761</v>
      </c>
      <c r="M91" s="56"/>
      <c r="N91" s="27">
        <v>11.244</v>
      </c>
      <c r="O91" s="56"/>
      <c r="P91" s="27">
        <f t="shared" si="8"/>
        <v>4037.798</v>
      </c>
    </row>
    <row r="92" spans="2:16" ht="69" customHeight="1">
      <c r="B92" s="40" t="s">
        <v>117</v>
      </c>
      <c r="C92" s="40" t="s">
        <v>177</v>
      </c>
      <c r="D92" s="19" t="s">
        <v>118</v>
      </c>
      <c r="E92" s="53">
        <f t="shared" si="7"/>
        <v>229.739</v>
      </c>
      <c r="F92" s="27">
        <v>229.739</v>
      </c>
      <c r="G92" s="27"/>
      <c r="H92" s="27"/>
      <c r="I92" s="27"/>
      <c r="J92" s="56"/>
      <c r="K92" s="56"/>
      <c r="L92" s="56"/>
      <c r="M92" s="56"/>
      <c r="N92" s="56"/>
      <c r="O92" s="56"/>
      <c r="P92" s="27">
        <f t="shared" si="8"/>
        <v>229.739</v>
      </c>
    </row>
    <row r="93" spans="2:16" ht="36" customHeight="1">
      <c r="B93" s="40" t="s">
        <v>123</v>
      </c>
      <c r="C93" s="40" t="s">
        <v>177</v>
      </c>
      <c r="D93" s="19" t="s">
        <v>124</v>
      </c>
      <c r="E93" s="27">
        <f t="shared" si="7"/>
        <v>315.245</v>
      </c>
      <c r="F93" s="27">
        <v>315.245</v>
      </c>
      <c r="G93" s="27">
        <v>166.524</v>
      </c>
      <c r="H93" s="27">
        <v>11.641</v>
      </c>
      <c r="I93" s="27"/>
      <c r="J93" s="27">
        <f>K93+N93</f>
        <v>0</v>
      </c>
      <c r="K93" s="27"/>
      <c r="L93" s="27"/>
      <c r="M93" s="56"/>
      <c r="N93" s="56"/>
      <c r="O93" s="56"/>
      <c r="P93" s="27">
        <f t="shared" si="8"/>
        <v>315.245</v>
      </c>
    </row>
    <row r="94" spans="2:16" ht="30" customHeight="1">
      <c r="B94" s="40" t="s">
        <v>72</v>
      </c>
      <c r="C94" s="40" t="s">
        <v>169</v>
      </c>
      <c r="D94" s="19" t="s">
        <v>116</v>
      </c>
      <c r="E94" s="27">
        <f t="shared" si="7"/>
        <v>58.07</v>
      </c>
      <c r="F94" s="27">
        <v>58.07</v>
      </c>
      <c r="G94" s="27"/>
      <c r="H94" s="27"/>
      <c r="I94" s="27"/>
      <c r="J94" s="56"/>
      <c r="K94" s="56"/>
      <c r="L94" s="56"/>
      <c r="M94" s="56"/>
      <c r="N94" s="56"/>
      <c r="O94" s="56"/>
      <c r="P94" s="48">
        <f t="shared" si="8"/>
        <v>58.07</v>
      </c>
    </row>
    <row r="95" spans="2:16" ht="49.5" customHeight="1">
      <c r="B95" s="40" t="s">
        <v>67</v>
      </c>
      <c r="C95" s="40" t="s">
        <v>177</v>
      </c>
      <c r="D95" s="19" t="s">
        <v>83</v>
      </c>
      <c r="E95" s="27">
        <f t="shared" si="7"/>
        <v>6708.079</v>
      </c>
      <c r="F95" s="27">
        <v>6708.079</v>
      </c>
      <c r="G95" s="27"/>
      <c r="H95" s="27"/>
      <c r="I95" s="27"/>
      <c r="J95" s="56"/>
      <c r="K95" s="56"/>
      <c r="L95" s="56"/>
      <c r="M95" s="56"/>
      <c r="N95" s="56"/>
      <c r="O95" s="56"/>
      <c r="P95" s="27">
        <f t="shared" si="8"/>
        <v>6708.079</v>
      </c>
    </row>
    <row r="96" spans="2:16" ht="23.25" customHeight="1">
      <c r="B96" s="40"/>
      <c r="C96" s="40"/>
      <c r="D96" s="19"/>
      <c r="E96" s="27">
        <f t="shared" si="7"/>
        <v>0</v>
      </c>
      <c r="F96" s="27"/>
      <c r="G96" s="27"/>
      <c r="H96" s="27"/>
      <c r="I96" s="27"/>
      <c r="J96" s="56"/>
      <c r="K96" s="56"/>
      <c r="L96" s="56"/>
      <c r="M96" s="56"/>
      <c r="N96" s="56"/>
      <c r="O96" s="56"/>
      <c r="P96" s="27">
        <f t="shared" si="8"/>
        <v>0</v>
      </c>
    </row>
    <row r="97" spans="2:16" ht="48" customHeight="1">
      <c r="B97" s="40" t="s">
        <v>90</v>
      </c>
      <c r="C97" s="40" t="s">
        <v>177</v>
      </c>
      <c r="D97" s="19" t="s">
        <v>91</v>
      </c>
      <c r="E97" s="27">
        <f t="shared" si="7"/>
        <v>11.196</v>
      </c>
      <c r="F97" s="27">
        <v>11.196</v>
      </c>
      <c r="G97" s="27"/>
      <c r="H97" s="27"/>
      <c r="I97" s="27"/>
      <c r="J97" s="56"/>
      <c r="K97" s="56"/>
      <c r="L97" s="56"/>
      <c r="M97" s="56"/>
      <c r="N97" s="56"/>
      <c r="O97" s="56"/>
      <c r="P97" s="27">
        <f t="shared" si="8"/>
        <v>11.196</v>
      </c>
    </row>
    <row r="98" spans="2:16" ht="36" customHeight="1">
      <c r="B98" s="40" t="s">
        <v>176</v>
      </c>
      <c r="C98" s="40" t="s">
        <v>177</v>
      </c>
      <c r="D98" s="19" t="s">
        <v>178</v>
      </c>
      <c r="E98" s="27">
        <f t="shared" si="7"/>
        <v>0.168</v>
      </c>
      <c r="F98" s="27">
        <v>0.168</v>
      </c>
      <c r="G98" s="27"/>
      <c r="H98" s="27"/>
      <c r="I98" s="27"/>
      <c r="J98" s="56"/>
      <c r="K98" s="56"/>
      <c r="L98" s="56"/>
      <c r="M98" s="56"/>
      <c r="N98" s="56"/>
      <c r="O98" s="56"/>
      <c r="P98" s="27">
        <f t="shared" si="8"/>
        <v>0.168</v>
      </c>
    </row>
    <row r="99" spans="2:16" ht="48.75" customHeight="1">
      <c r="B99" s="40" t="s">
        <v>68</v>
      </c>
      <c r="C99" s="40" t="s">
        <v>179</v>
      </c>
      <c r="D99" s="19" t="s">
        <v>84</v>
      </c>
      <c r="E99" s="27">
        <f t="shared" si="7"/>
        <v>139.424</v>
      </c>
      <c r="F99" s="27">
        <v>139.424</v>
      </c>
      <c r="G99" s="27"/>
      <c r="H99" s="27"/>
      <c r="I99" s="27"/>
      <c r="J99" s="56"/>
      <c r="K99" s="56"/>
      <c r="L99" s="56"/>
      <c r="M99" s="56"/>
      <c r="N99" s="56"/>
      <c r="O99" s="56"/>
      <c r="P99" s="27">
        <f t="shared" si="8"/>
        <v>139.424</v>
      </c>
    </row>
    <row r="100" spans="2:16" ht="51" customHeight="1">
      <c r="B100" s="40" t="s">
        <v>69</v>
      </c>
      <c r="C100" s="40" t="s">
        <v>179</v>
      </c>
      <c r="D100" s="19" t="s">
        <v>85</v>
      </c>
      <c r="E100" s="27">
        <f t="shared" si="7"/>
        <v>88.449</v>
      </c>
      <c r="F100" s="27">
        <v>88.449</v>
      </c>
      <c r="G100" s="27"/>
      <c r="H100" s="27"/>
      <c r="I100" s="27"/>
      <c r="J100" s="56"/>
      <c r="K100" s="56"/>
      <c r="L100" s="56"/>
      <c r="M100" s="56"/>
      <c r="N100" s="56"/>
      <c r="O100" s="56"/>
      <c r="P100" s="27">
        <f t="shared" si="8"/>
        <v>88.449</v>
      </c>
    </row>
    <row r="101" spans="2:16" ht="30.75" customHeight="1">
      <c r="B101" s="40" t="s">
        <v>70</v>
      </c>
      <c r="C101" s="40" t="s">
        <v>183</v>
      </c>
      <c r="D101" s="19" t="s">
        <v>86</v>
      </c>
      <c r="E101" s="27">
        <f t="shared" si="7"/>
        <v>523.859</v>
      </c>
      <c r="F101" s="27">
        <v>523.859</v>
      </c>
      <c r="G101" s="27"/>
      <c r="H101" s="27"/>
      <c r="I101" s="27"/>
      <c r="J101" s="56"/>
      <c r="K101" s="56"/>
      <c r="L101" s="56"/>
      <c r="M101" s="56"/>
      <c r="N101" s="56"/>
      <c r="O101" s="56"/>
      <c r="P101" s="27">
        <f t="shared" si="8"/>
        <v>523.859</v>
      </c>
    </row>
    <row r="102" spans="2:17" s="20" customFormat="1" ht="24.75" customHeight="1">
      <c r="B102" s="40"/>
      <c r="C102" s="39"/>
      <c r="D102" s="9" t="s">
        <v>9</v>
      </c>
      <c r="E102" s="29">
        <f>F102+I102</f>
        <v>82406.072</v>
      </c>
      <c r="F102" s="29">
        <f>F58+F99+F100+F101</f>
        <v>82406.072</v>
      </c>
      <c r="G102" s="29">
        <f>G101+G58+G100+G99</f>
        <v>2520.0299999999997</v>
      </c>
      <c r="H102" s="29">
        <f>H101+H58+H100+H99</f>
        <v>207.505</v>
      </c>
      <c r="I102" s="29"/>
      <c r="J102" s="29">
        <f aca="true" t="shared" si="9" ref="J102:O102">J101+J58</f>
        <v>381.488</v>
      </c>
      <c r="K102" s="29">
        <f t="shared" si="9"/>
        <v>370.244</v>
      </c>
      <c r="L102" s="29">
        <f t="shared" si="9"/>
        <v>20.761</v>
      </c>
      <c r="M102" s="29">
        <f t="shared" si="9"/>
        <v>0</v>
      </c>
      <c r="N102" s="29">
        <f t="shared" si="9"/>
        <v>11.244</v>
      </c>
      <c r="O102" s="29">
        <f t="shared" si="9"/>
        <v>0</v>
      </c>
      <c r="P102" s="58">
        <f>J102+E102</f>
        <v>82787.56</v>
      </c>
      <c r="Q102" s="22"/>
    </row>
    <row r="103" spans="2:16" s="20" customFormat="1" ht="15.75">
      <c r="B103" s="40"/>
      <c r="C103" s="41"/>
      <c r="D103" s="65"/>
      <c r="E103" s="56"/>
      <c r="F103" s="56"/>
      <c r="G103" s="56"/>
      <c r="H103" s="56"/>
      <c r="I103" s="56"/>
      <c r="J103" s="56"/>
      <c r="K103" s="56"/>
      <c r="L103" s="56"/>
      <c r="M103" s="56"/>
      <c r="N103" s="56"/>
      <c r="O103" s="56"/>
      <c r="P103" s="56"/>
    </row>
    <row r="104" spans="2:16" ht="15.75">
      <c r="B104" s="40"/>
      <c r="C104" s="46"/>
      <c r="D104" s="12" t="s">
        <v>147</v>
      </c>
      <c r="E104" s="56"/>
      <c r="F104" s="56"/>
      <c r="G104" s="56"/>
      <c r="H104" s="56"/>
      <c r="I104" s="56"/>
      <c r="J104" s="56"/>
      <c r="K104" s="56"/>
      <c r="L104" s="56"/>
      <c r="M104" s="56"/>
      <c r="N104" s="56"/>
      <c r="O104" s="56"/>
      <c r="P104" s="56"/>
    </row>
    <row r="105" spans="2:16" ht="15.75">
      <c r="B105" s="46" t="s">
        <v>12</v>
      </c>
      <c r="C105" s="46"/>
      <c r="D105" s="9" t="s">
        <v>11</v>
      </c>
      <c r="E105" s="29">
        <f>E110+E106+E107+E108+E109</f>
        <v>3927.3359999999993</v>
      </c>
      <c r="F105" s="29">
        <f>F110+F106+F107+F108+F109</f>
        <v>3927.3359999999993</v>
      </c>
      <c r="G105" s="29">
        <f>G110+G106+G107+G108+G109</f>
        <v>2518.732</v>
      </c>
      <c r="H105" s="29">
        <f>H110+H106+H107+H108+H109</f>
        <v>422.051</v>
      </c>
      <c r="I105" s="29"/>
      <c r="J105" s="29">
        <f aca="true" t="shared" si="10" ref="J105:J110">K105+N105</f>
        <v>153.25</v>
      </c>
      <c r="K105" s="29">
        <f>K110+K106+K107+K108+K109</f>
        <v>95.233</v>
      </c>
      <c r="L105" s="29">
        <f>L110+L106+L107+L108+L109</f>
        <v>45.895</v>
      </c>
      <c r="M105" s="29">
        <f>M110+M106+M107+M108+M109</f>
        <v>0</v>
      </c>
      <c r="N105" s="29">
        <f>N110+N106+N107+N108+N109</f>
        <v>58.017</v>
      </c>
      <c r="O105" s="29">
        <f>O110+O106+O107+O108+O109</f>
        <v>6</v>
      </c>
      <c r="P105" s="29">
        <f aca="true" t="shared" si="11" ref="P105:P118">SUM(E105,J105)</f>
        <v>4080.5859999999993</v>
      </c>
    </row>
    <row r="106" spans="2:16" ht="15.75">
      <c r="B106" s="39" t="s">
        <v>18</v>
      </c>
      <c r="C106" s="39" t="s">
        <v>185</v>
      </c>
      <c r="D106" s="10" t="s">
        <v>13</v>
      </c>
      <c r="E106" s="27">
        <f aca="true" t="shared" si="12" ref="E106:E111">F106+I106</f>
        <v>1563.087</v>
      </c>
      <c r="F106" s="27">
        <v>1563.087</v>
      </c>
      <c r="G106" s="27">
        <v>1022.498</v>
      </c>
      <c r="H106" s="27">
        <v>140.828</v>
      </c>
      <c r="I106" s="27"/>
      <c r="J106" s="27">
        <f t="shared" si="10"/>
        <v>57.378</v>
      </c>
      <c r="K106" s="27">
        <v>0.378</v>
      </c>
      <c r="L106" s="27"/>
      <c r="M106" s="27"/>
      <c r="N106" s="27">
        <v>57</v>
      </c>
      <c r="O106" s="22">
        <v>6</v>
      </c>
      <c r="P106" s="27">
        <f t="shared" si="11"/>
        <v>1620.465</v>
      </c>
    </row>
    <row r="107" spans="2:16" ht="15.75">
      <c r="B107" s="39" t="s">
        <v>19</v>
      </c>
      <c r="C107" s="39" t="s">
        <v>185</v>
      </c>
      <c r="D107" s="10" t="s">
        <v>14</v>
      </c>
      <c r="E107" s="27">
        <f t="shared" si="12"/>
        <v>399.634</v>
      </c>
      <c r="F107" s="27">
        <v>399.634</v>
      </c>
      <c r="G107" s="27">
        <v>238.648</v>
      </c>
      <c r="H107" s="27">
        <v>63.158</v>
      </c>
      <c r="I107" s="27"/>
      <c r="J107" s="27">
        <f t="shared" si="10"/>
        <v>1.017</v>
      </c>
      <c r="K107" s="27"/>
      <c r="L107" s="27"/>
      <c r="M107" s="27"/>
      <c r="N107" s="27">
        <v>1.017</v>
      </c>
      <c r="O107" s="27"/>
      <c r="P107" s="27">
        <f t="shared" si="11"/>
        <v>400.651</v>
      </c>
    </row>
    <row r="108" spans="2:16" ht="33.75" customHeight="1">
      <c r="B108" s="40" t="s">
        <v>21</v>
      </c>
      <c r="C108" s="40" t="s">
        <v>186</v>
      </c>
      <c r="D108" s="19" t="s">
        <v>24</v>
      </c>
      <c r="E108" s="27">
        <f t="shared" si="12"/>
        <v>944.039</v>
      </c>
      <c r="F108" s="27">
        <v>944.039</v>
      </c>
      <c r="G108" s="27">
        <v>567.528</v>
      </c>
      <c r="H108" s="27">
        <v>150.892</v>
      </c>
      <c r="I108" s="27"/>
      <c r="J108" s="27">
        <f t="shared" si="10"/>
        <v>19.447</v>
      </c>
      <c r="K108" s="27">
        <v>19.447</v>
      </c>
      <c r="L108" s="8"/>
      <c r="M108" s="27"/>
      <c r="N108" s="27"/>
      <c r="O108" s="27"/>
      <c r="P108" s="27">
        <f t="shared" si="11"/>
        <v>963.486</v>
      </c>
    </row>
    <row r="109" spans="2:16" ht="19.5" customHeight="1">
      <c r="B109" s="40" t="s">
        <v>0</v>
      </c>
      <c r="C109" s="40" t="s">
        <v>162</v>
      </c>
      <c r="D109" s="19" t="s">
        <v>1</v>
      </c>
      <c r="E109" s="27">
        <f t="shared" si="12"/>
        <v>760.7</v>
      </c>
      <c r="F109" s="27">
        <v>760.7</v>
      </c>
      <c r="G109" s="27">
        <v>521.394</v>
      </c>
      <c r="H109" s="27">
        <v>43.979</v>
      </c>
      <c r="I109" s="27"/>
      <c r="J109" s="27">
        <f t="shared" si="10"/>
        <v>71.22</v>
      </c>
      <c r="K109" s="27">
        <v>71.22</v>
      </c>
      <c r="L109" s="27">
        <v>45.895</v>
      </c>
      <c r="M109" s="27"/>
      <c r="N109" s="27"/>
      <c r="O109" s="27"/>
      <c r="P109" s="27">
        <f t="shared" si="11"/>
        <v>831.9200000000001</v>
      </c>
    </row>
    <row r="110" spans="2:16" ht="15.75">
      <c r="B110" s="40" t="s">
        <v>22</v>
      </c>
      <c r="C110" s="40" t="s">
        <v>187</v>
      </c>
      <c r="D110" s="19" t="s">
        <v>15</v>
      </c>
      <c r="E110" s="27">
        <f t="shared" si="12"/>
        <v>259.876</v>
      </c>
      <c r="F110" s="27">
        <v>259.876</v>
      </c>
      <c r="G110" s="27">
        <v>168.664</v>
      </c>
      <c r="H110" s="27">
        <v>23.194</v>
      </c>
      <c r="I110" s="27"/>
      <c r="J110" s="27">
        <f t="shared" si="10"/>
        <v>4.188</v>
      </c>
      <c r="K110" s="27">
        <v>4.188</v>
      </c>
      <c r="L110" s="8"/>
      <c r="M110" s="27"/>
      <c r="N110" s="27"/>
      <c r="O110" s="27"/>
      <c r="P110" s="27">
        <f t="shared" si="11"/>
        <v>264.06399999999996</v>
      </c>
    </row>
    <row r="111" spans="2:16" ht="47.25">
      <c r="B111" s="78" t="s">
        <v>196</v>
      </c>
      <c r="C111" s="78" t="s">
        <v>146</v>
      </c>
      <c r="D111" s="81" t="s">
        <v>197</v>
      </c>
      <c r="E111" s="27">
        <f t="shared" si="12"/>
        <v>96.708</v>
      </c>
      <c r="F111" s="27">
        <v>96.708</v>
      </c>
      <c r="G111" s="27"/>
      <c r="H111" s="27"/>
      <c r="I111" s="27"/>
      <c r="J111" s="27"/>
      <c r="K111" s="27"/>
      <c r="L111" s="27"/>
      <c r="M111" s="27"/>
      <c r="N111" s="27"/>
      <c r="O111" s="27"/>
      <c r="P111" s="27">
        <f t="shared" si="11"/>
        <v>96.708</v>
      </c>
    </row>
    <row r="112" spans="2:16" ht="15.75">
      <c r="B112" s="82" t="s">
        <v>141</v>
      </c>
      <c r="C112" s="82" t="s">
        <v>146</v>
      </c>
      <c r="D112" s="81" t="s">
        <v>204</v>
      </c>
      <c r="E112" s="91">
        <f>E113+E114</f>
        <v>1474.8180000000002</v>
      </c>
      <c r="F112" s="91">
        <f>F113+F114</f>
        <v>1444.8180000000002</v>
      </c>
      <c r="G112" s="91">
        <f>G113+G114</f>
        <v>0</v>
      </c>
      <c r="H112" s="91">
        <f>H113+H114</f>
        <v>0</v>
      </c>
      <c r="I112" s="91">
        <f>I113+I114</f>
        <v>30</v>
      </c>
      <c r="J112" s="27"/>
      <c r="K112" s="27"/>
      <c r="L112" s="27"/>
      <c r="M112" s="27"/>
      <c r="N112" s="27"/>
      <c r="O112" s="27"/>
      <c r="P112" s="27">
        <f t="shared" si="11"/>
        <v>1474.8180000000002</v>
      </c>
    </row>
    <row r="113" spans="2:16" ht="34.5" customHeight="1">
      <c r="B113" s="82" t="s">
        <v>141</v>
      </c>
      <c r="C113" s="82" t="s">
        <v>146</v>
      </c>
      <c r="D113" s="88" t="s">
        <v>205</v>
      </c>
      <c r="E113" s="86">
        <f>F113+I113</f>
        <v>1384.823</v>
      </c>
      <c r="F113" s="87">
        <v>1384.823</v>
      </c>
      <c r="G113" s="86"/>
      <c r="H113" s="87"/>
      <c r="I113" s="87"/>
      <c r="J113" s="27"/>
      <c r="K113" s="27"/>
      <c r="L113" s="27"/>
      <c r="M113" s="27"/>
      <c r="N113" s="27"/>
      <c r="O113" s="27"/>
      <c r="P113" s="27">
        <f t="shared" si="11"/>
        <v>1384.823</v>
      </c>
    </row>
    <row r="114" spans="2:16" ht="31.5">
      <c r="B114" s="82" t="s">
        <v>141</v>
      </c>
      <c r="C114" s="82" t="s">
        <v>146</v>
      </c>
      <c r="D114" s="10" t="s">
        <v>198</v>
      </c>
      <c r="E114" s="86">
        <f>F114+I114</f>
        <v>89.995</v>
      </c>
      <c r="F114" s="87">
        <f>F117+F118</f>
        <v>59.995000000000005</v>
      </c>
      <c r="G114" s="86"/>
      <c r="H114" s="87"/>
      <c r="I114" s="87">
        <v>30</v>
      </c>
      <c r="J114" s="27"/>
      <c r="K114" s="27"/>
      <c r="L114" s="27"/>
      <c r="M114" s="27"/>
      <c r="N114" s="27"/>
      <c r="O114" s="27"/>
      <c r="P114" s="27">
        <f t="shared" si="11"/>
        <v>89.995</v>
      </c>
    </row>
    <row r="115" spans="2:16" ht="15.75">
      <c r="B115" s="82"/>
      <c r="C115" s="82"/>
      <c r="D115" s="10" t="s">
        <v>199</v>
      </c>
      <c r="E115" s="86"/>
      <c r="F115" s="86"/>
      <c r="G115" s="86"/>
      <c r="H115" s="86"/>
      <c r="I115" s="86"/>
      <c r="J115" s="27"/>
      <c r="K115" s="27"/>
      <c r="L115" s="27"/>
      <c r="M115" s="27"/>
      <c r="N115" s="27"/>
      <c r="O115" s="27"/>
      <c r="P115" s="27"/>
    </row>
    <row r="116" spans="2:16" ht="31.5">
      <c r="B116" s="82"/>
      <c r="C116" s="82"/>
      <c r="D116" s="88" t="s">
        <v>206</v>
      </c>
      <c r="E116" s="86">
        <f>F116+I116</f>
        <v>30</v>
      </c>
      <c r="F116" s="86"/>
      <c r="G116" s="86"/>
      <c r="H116" s="86"/>
      <c r="I116" s="86">
        <v>30</v>
      </c>
      <c r="J116" s="27"/>
      <c r="K116" s="27"/>
      <c r="L116" s="27"/>
      <c r="M116" s="27"/>
      <c r="N116" s="27"/>
      <c r="O116" s="27"/>
      <c r="P116" s="27">
        <f t="shared" si="11"/>
        <v>30</v>
      </c>
    </row>
    <row r="117" spans="2:16" ht="63">
      <c r="B117" s="82"/>
      <c r="C117" s="82"/>
      <c r="D117" s="88" t="s">
        <v>207</v>
      </c>
      <c r="E117" s="86">
        <f>F117+I117</f>
        <v>19.995</v>
      </c>
      <c r="F117" s="86">
        <v>19.995</v>
      </c>
      <c r="G117" s="86"/>
      <c r="H117" s="86"/>
      <c r="I117" s="86"/>
      <c r="J117" s="27"/>
      <c r="K117" s="27"/>
      <c r="L117" s="27"/>
      <c r="M117" s="27"/>
      <c r="N117" s="27"/>
      <c r="O117" s="27"/>
      <c r="P117" s="27">
        <f t="shared" si="11"/>
        <v>19.995</v>
      </c>
    </row>
    <row r="118" spans="2:16" ht="31.5">
      <c r="B118" s="82"/>
      <c r="C118" s="82"/>
      <c r="D118" s="88" t="s">
        <v>208</v>
      </c>
      <c r="E118" s="86">
        <f>F118+I118</f>
        <v>40</v>
      </c>
      <c r="F118" s="86">
        <v>40</v>
      </c>
      <c r="G118" s="86"/>
      <c r="H118" s="86"/>
      <c r="I118" s="86"/>
      <c r="J118" s="27"/>
      <c r="K118" s="27"/>
      <c r="L118" s="27"/>
      <c r="M118" s="27"/>
      <c r="N118" s="27"/>
      <c r="O118" s="27"/>
      <c r="P118" s="27">
        <f t="shared" si="11"/>
        <v>40</v>
      </c>
    </row>
    <row r="119" spans="2:16" ht="15.75">
      <c r="B119" s="40"/>
      <c r="C119" s="40"/>
      <c r="D119" s="19"/>
      <c r="E119" s="27"/>
      <c r="F119" s="27"/>
      <c r="G119" s="27"/>
      <c r="H119" s="27"/>
      <c r="I119" s="27"/>
      <c r="J119" s="27"/>
      <c r="K119" s="27"/>
      <c r="L119" s="27"/>
      <c r="M119" s="27"/>
      <c r="N119" s="27"/>
      <c r="O119" s="27"/>
      <c r="P119" s="27"/>
    </row>
    <row r="120" spans="2:16" ht="15.75">
      <c r="B120" s="40"/>
      <c r="C120" s="40"/>
      <c r="D120" s="18" t="s">
        <v>9</v>
      </c>
      <c r="E120" s="29">
        <f>F120+I120</f>
        <v>5498.862000000001</v>
      </c>
      <c r="F120" s="29">
        <f>F106+F107+F108+F109+F110+F111+F112</f>
        <v>5468.862000000001</v>
      </c>
      <c r="G120" s="29">
        <f>G106+G107+G108+G109+G110</f>
        <v>2518.732</v>
      </c>
      <c r="H120" s="29">
        <f>H106+H107+H108+H109+H110</f>
        <v>422.051</v>
      </c>
      <c r="I120" s="29">
        <f>I106+I107+I108+I109+I110+I111+I112</f>
        <v>30</v>
      </c>
      <c r="J120" s="29">
        <f aca="true" t="shared" si="13" ref="J120:O120">J106+J107+J108+J109+J110</f>
        <v>153.25</v>
      </c>
      <c r="K120" s="29">
        <f t="shared" si="13"/>
        <v>95.233</v>
      </c>
      <c r="L120" s="29">
        <f t="shared" si="13"/>
        <v>45.895</v>
      </c>
      <c r="M120" s="29">
        <f t="shared" si="13"/>
        <v>0</v>
      </c>
      <c r="N120" s="29">
        <f t="shared" si="13"/>
        <v>58.017</v>
      </c>
      <c r="O120" s="29">
        <f t="shared" si="13"/>
        <v>6</v>
      </c>
      <c r="P120" s="29">
        <f>SUM(E120,J120)</f>
        <v>5652.112000000001</v>
      </c>
    </row>
    <row r="121" spans="2:16" ht="14.25" customHeight="1" hidden="1">
      <c r="B121" s="40"/>
      <c r="C121" s="39"/>
      <c r="D121" s="63"/>
      <c r="E121" s="64"/>
      <c r="F121" s="64"/>
      <c r="G121" s="56"/>
      <c r="H121" s="56"/>
      <c r="I121" s="56"/>
      <c r="J121" s="56"/>
      <c r="K121" s="56"/>
      <c r="L121" s="56"/>
      <c r="M121" s="56"/>
      <c r="N121" s="56"/>
      <c r="O121" s="56"/>
      <c r="P121" s="56">
        <f>SUM(E121,J121)</f>
        <v>0</v>
      </c>
    </row>
    <row r="122" spans="2:16" ht="14.25" customHeight="1">
      <c r="B122" s="40"/>
      <c r="C122" s="39"/>
      <c r="D122" s="63"/>
      <c r="E122" s="64"/>
      <c r="F122" s="64"/>
      <c r="G122" s="56"/>
      <c r="H122" s="56"/>
      <c r="I122" s="56"/>
      <c r="J122" s="56"/>
      <c r="K122" s="56"/>
      <c r="L122" s="56"/>
      <c r="M122" s="56"/>
      <c r="N122" s="56"/>
      <c r="O122" s="56"/>
      <c r="P122" s="56"/>
    </row>
    <row r="123" spans="2:16" ht="61.5" customHeight="1" hidden="1">
      <c r="B123" s="40"/>
      <c r="C123" s="40"/>
      <c r="D123" s="37"/>
      <c r="E123" s="56"/>
      <c r="F123" s="56"/>
      <c r="G123" s="56"/>
      <c r="H123" s="56"/>
      <c r="I123" s="56"/>
      <c r="J123" s="27"/>
      <c r="K123" s="27"/>
      <c r="L123" s="27"/>
      <c r="M123" s="27"/>
      <c r="N123" s="27"/>
      <c r="O123" s="27"/>
      <c r="P123" s="27"/>
    </row>
    <row r="124" spans="2:16" ht="21.75" customHeight="1">
      <c r="B124" s="39"/>
      <c r="C124" s="40"/>
      <c r="D124" s="18" t="s">
        <v>184</v>
      </c>
      <c r="E124" s="56"/>
      <c r="F124" s="56"/>
      <c r="G124" s="56"/>
      <c r="H124" s="56"/>
      <c r="I124" s="56"/>
      <c r="J124" s="27"/>
      <c r="K124" s="27"/>
      <c r="L124" s="27"/>
      <c r="M124" s="27"/>
      <c r="N124" s="27"/>
      <c r="O124" s="27"/>
      <c r="P124" s="27"/>
    </row>
    <row r="125" spans="2:16" ht="30" customHeight="1">
      <c r="B125" s="78" t="s">
        <v>141</v>
      </c>
      <c r="C125" s="78" t="s">
        <v>146</v>
      </c>
      <c r="D125" s="81" t="s">
        <v>204</v>
      </c>
      <c r="E125" s="86">
        <f>F125+I125</f>
        <v>146.834</v>
      </c>
      <c r="F125" s="86">
        <f>F126+F129+F131</f>
        <v>40</v>
      </c>
      <c r="G125" s="86"/>
      <c r="H125" s="86"/>
      <c r="I125" s="86">
        <f>I126+I129+I131</f>
        <v>106.834</v>
      </c>
      <c r="J125" s="27"/>
      <c r="K125" s="27"/>
      <c r="L125" s="27"/>
      <c r="M125" s="27"/>
      <c r="N125" s="27"/>
      <c r="O125" s="27"/>
      <c r="P125" s="27">
        <f>SUM(E125,J125)</f>
        <v>146.834</v>
      </c>
    </row>
    <row r="126" spans="2:16" ht="67.5" customHeight="1">
      <c r="B126" s="82" t="s">
        <v>141</v>
      </c>
      <c r="C126" s="82" t="s">
        <v>146</v>
      </c>
      <c r="D126" s="95" t="s">
        <v>209</v>
      </c>
      <c r="E126" s="98">
        <f>F126+I126</f>
        <v>87.5</v>
      </c>
      <c r="F126" s="95"/>
      <c r="G126" s="95"/>
      <c r="H126" s="95"/>
      <c r="I126" s="27">
        <v>87.5</v>
      </c>
      <c r="J126" s="27"/>
      <c r="K126" s="27"/>
      <c r="L126" s="27"/>
      <c r="M126" s="27"/>
      <c r="N126" s="27"/>
      <c r="O126" s="27"/>
      <c r="P126" s="27">
        <f>SUM(E126,J126)</f>
        <v>87.5</v>
      </c>
    </row>
    <row r="127" spans="2:16" ht="7.5" customHeight="1">
      <c r="B127" s="78"/>
      <c r="C127" s="78"/>
      <c r="D127" s="81"/>
      <c r="E127" s="92"/>
      <c r="F127" s="92"/>
      <c r="G127" s="92"/>
      <c r="H127" s="92"/>
      <c r="I127" s="27"/>
      <c r="J127" s="27"/>
      <c r="K127" s="27"/>
      <c r="L127" s="27"/>
      <c r="M127" s="27"/>
      <c r="N127" s="27"/>
      <c r="O127" s="27"/>
      <c r="P127" s="27"/>
    </row>
    <row r="128" spans="2:16" ht="2.25" customHeight="1">
      <c r="B128" s="78"/>
      <c r="C128" s="78"/>
      <c r="D128" s="81"/>
      <c r="E128" s="92"/>
      <c r="F128" s="92"/>
      <c r="G128" s="92"/>
      <c r="H128" s="92"/>
      <c r="I128" s="27"/>
      <c r="J128" s="27"/>
      <c r="K128" s="27"/>
      <c r="L128" s="27"/>
      <c r="M128" s="27"/>
      <c r="N128" s="27"/>
      <c r="O128" s="27"/>
      <c r="P128" s="27"/>
    </row>
    <row r="129" spans="2:16" ht="36.75" customHeight="1">
      <c r="B129" s="79" t="s">
        <v>141</v>
      </c>
      <c r="C129" s="79" t="s">
        <v>146</v>
      </c>
      <c r="D129" s="19" t="s">
        <v>210</v>
      </c>
      <c r="E129" s="86">
        <f>F129+I129</f>
        <v>59.334</v>
      </c>
      <c r="F129" s="92">
        <f>F130</f>
        <v>40</v>
      </c>
      <c r="G129" s="92"/>
      <c r="H129" s="92"/>
      <c r="I129" s="92">
        <f>I130</f>
        <v>19.334</v>
      </c>
      <c r="J129" s="27"/>
      <c r="K129" s="27"/>
      <c r="L129" s="27"/>
      <c r="M129" s="27"/>
      <c r="N129" s="27"/>
      <c r="O129" s="27"/>
      <c r="P129" s="27">
        <f>SUM(E129,J129)</f>
        <v>59.334</v>
      </c>
    </row>
    <row r="130" spans="2:16" ht="70.5" customHeight="1">
      <c r="B130" s="79"/>
      <c r="C130" s="79"/>
      <c r="D130" s="88" t="s">
        <v>211</v>
      </c>
      <c r="E130" s="93">
        <f>F130+I130</f>
        <v>59.334</v>
      </c>
      <c r="F130" s="92">
        <v>40</v>
      </c>
      <c r="G130" s="92"/>
      <c r="H130" s="92"/>
      <c r="I130" s="27">
        <v>19.334</v>
      </c>
      <c r="J130" s="27"/>
      <c r="K130" s="27"/>
      <c r="L130" s="27"/>
      <c r="M130" s="27"/>
      <c r="N130" s="27"/>
      <c r="O130" s="27"/>
      <c r="P130" s="27">
        <f>SUM(E130,J130)</f>
        <v>59.334</v>
      </c>
    </row>
    <row r="131" spans="2:16" ht="102.75" customHeight="1">
      <c r="B131" s="79" t="s">
        <v>141</v>
      </c>
      <c r="C131" s="79" t="s">
        <v>146</v>
      </c>
      <c r="D131" s="80" t="s">
        <v>212</v>
      </c>
      <c r="E131" s="93"/>
      <c r="F131" s="92"/>
      <c r="G131" s="92"/>
      <c r="H131" s="92"/>
      <c r="I131" s="27"/>
      <c r="J131" s="27">
        <f>K131+N131</f>
        <v>413.492</v>
      </c>
      <c r="K131" s="27">
        <f>K133+K134+K135</f>
        <v>0</v>
      </c>
      <c r="L131" s="27"/>
      <c r="M131" s="27"/>
      <c r="N131" s="27">
        <f>N133+N134+N135</f>
        <v>413.492</v>
      </c>
      <c r="O131" s="27">
        <f>O133+O134+O135</f>
        <v>413.492</v>
      </c>
      <c r="P131" s="27">
        <f>SUM(E131,J131)</f>
        <v>413.492</v>
      </c>
    </row>
    <row r="132" spans="2:16" ht="21" customHeight="1">
      <c r="B132" s="79"/>
      <c r="C132" s="79"/>
      <c r="D132" s="10" t="s">
        <v>199</v>
      </c>
      <c r="E132" s="10"/>
      <c r="F132" s="94"/>
      <c r="G132" s="94"/>
      <c r="H132" s="94"/>
      <c r="I132" s="27"/>
      <c r="J132" s="27"/>
      <c r="K132" s="27"/>
      <c r="L132" s="27"/>
      <c r="M132" s="27"/>
      <c r="N132" s="27"/>
      <c r="O132" s="27"/>
      <c r="P132" s="27"/>
    </row>
    <row r="133" spans="2:16" ht="18.75" customHeight="1">
      <c r="B133" s="79"/>
      <c r="C133" s="79"/>
      <c r="D133" s="10" t="s">
        <v>213</v>
      </c>
      <c r="E133" s="10"/>
      <c r="F133" s="94"/>
      <c r="G133" s="94"/>
      <c r="H133" s="94"/>
      <c r="I133" s="27"/>
      <c r="J133" s="86">
        <f>K133+N133</f>
        <v>245.258</v>
      </c>
      <c r="K133" s="96"/>
      <c r="L133" s="96"/>
      <c r="M133" s="96"/>
      <c r="N133" s="86">
        <v>245.258</v>
      </c>
      <c r="O133" s="86">
        <v>245.258</v>
      </c>
      <c r="P133" s="97">
        <f>J133+E133</f>
        <v>245.258</v>
      </c>
    </row>
    <row r="134" spans="2:16" ht="61.5" customHeight="1">
      <c r="B134" s="79"/>
      <c r="C134" s="79"/>
      <c r="D134" s="10" t="s">
        <v>214</v>
      </c>
      <c r="E134" s="10"/>
      <c r="F134" s="94"/>
      <c r="G134" s="94"/>
      <c r="H134" s="94"/>
      <c r="I134" s="56"/>
      <c r="J134" s="86">
        <f>K134+N134</f>
        <v>86.241</v>
      </c>
      <c r="K134" s="96"/>
      <c r="L134" s="96"/>
      <c r="M134" s="96"/>
      <c r="N134" s="86">
        <v>86.241</v>
      </c>
      <c r="O134" s="86">
        <v>86.241</v>
      </c>
      <c r="P134" s="97">
        <f>J134+E134</f>
        <v>86.241</v>
      </c>
    </row>
    <row r="135" spans="2:17" ht="78.75">
      <c r="B135" s="79"/>
      <c r="C135" s="79"/>
      <c r="D135" s="10" t="s">
        <v>215</v>
      </c>
      <c r="E135" s="10"/>
      <c r="F135" s="94"/>
      <c r="G135" s="94"/>
      <c r="H135" s="94"/>
      <c r="I135" s="29"/>
      <c r="J135" s="86">
        <f>K135+N135</f>
        <v>81.993</v>
      </c>
      <c r="K135" s="96"/>
      <c r="L135" s="96"/>
      <c r="M135" s="96"/>
      <c r="N135" s="86">
        <v>81.993</v>
      </c>
      <c r="O135" s="86">
        <v>81.993</v>
      </c>
      <c r="P135" s="97">
        <f>J135+E135</f>
        <v>81.993</v>
      </c>
      <c r="Q135" s="24"/>
    </row>
    <row r="136" spans="2:17" ht="47.25">
      <c r="B136" s="79" t="s">
        <v>189</v>
      </c>
      <c r="C136" s="79" t="s">
        <v>146</v>
      </c>
      <c r="D136" s="80" t="s">
        <v>192</v>
      </c>
      <c r="E136" s="93">
        <f>F136+I136</f>
        <v>903.876</v>
      </c>
      <c r="F136" s="92">
        <v>903.876</v>
      </c>
      <c r="G136" s="92"/>
      <c r="H136" s="92"/>
      <c r="I136" s="29"/>
      <c r="J136" s="29"/>
      <c r="K136" s="29"/>
      <c r="L136" s="29"/>
      <c r="M136" s="29"/>
      <c r="N136" s="29"/>
      <c r="O136" s="29"/>
      <c r="P136" s="27">
        <f>SUM(E136,J136)</f>
        <v>903.876</v>
      </c>
      <c r="Q136" s="24"/>
    </row>
    <row r="137" spans="2:17" ht="15.75">
      <c r="B137" s="79"/>
      <c r="C137" s="79"/>
      <c r="D137" s="18" t="s">
        <v>216</v>
      </c>
      <c r="E137" s="100">
        <f>F137+I137</f>
        <v>1050.71</v>
      </c>
      <c r="F137" s="101">
        <f>F136+F131+F125</f>
        <v>943.876</v>
      </c>
      <c r="G137" s="101"/>
      <c r="H137" s="101"/>
      <c r="I137" s="101">
        <f>I136+I131+I125</f>
        <v>106.834</v>
      </c>
      <c r="J137" s="29">
        <f>K137+N137</f>
        <v>413.492</v>
      </c>
      <c r="K137" s="29">
        <f>K131</f>
        <v>0</v>
      </c>
      <c r="L137" s="29">
        <f>L131</f>
        <v>0</v>
      </c>
      <c r="M137" s="29">
        <f>M131</f>
        <v>0</v>
      </c>
      <c r="N137" s="29">
        <f>N131</f>
        <v>413.492</v>
      </c>
      <c r="O137" s="29">
        <f>O131</f>
        <v>413.492</v>
      </c>
      <c r="P137" s="29">
        <f>SUM(E137,J137)</f>
        <v>1464.202</v>
      </c>
      <c r="Q137" s="24"/>
    </row>
    <row r="138" spans="2:17" ht="15.75">
      <c r="B138" s="79"/>
      <c r="C138" s="79"/>
      <c r="D138" s="8"/>
      <c r="E138" s="93"/>
      <c r="F138" s="92"/>
      <c r="G138" s="92"/>
      <c r="H138" s="92"/>
      <c r="I138" s="29"/>
      <c r="J138" s="29"/>
      <c r="K138" s="29"/>
      <c r="L138" s="29"/>
      <c r="M138" s="29"/>
      <c r="N138" s="29"/>
      <c r="O138" s="29"/>
      <c r="P138" s="27"/>
      <c r="Q138" s="24"/>
    </row>
    <row r="139" spans="2:17" ht="15.75">
      <c r="B139" s="79"/>
      <c r="C139" s="79"/>
      <c r="D139" s="9" t="s">
        <v>9</v>
      </c>
      <c r="E139" s="100">
        <f>F139+I139</f>
        <v>181531.44995</v>
      </c>
      <c r="F139" s="101">
        <f>F137+F120+F102+F56+F31+F18</f>
        <v>181364.61595</v>
      </c>
      <c r="G139" s="101">
        <f>G137+G120+G102+G56+G31+G18</f>
        <v>45150.853</v>
      </c>
      <c r="H139" s="101">
        <f>H137+H120+H102+H56+H31+H18</f>
        <v>9869.025000000001</v>
      </c>
      <c r="I139" s="101">
        <f>I137+I120+I102+I56+I31+I18</f>
        <v>166.834</v>
      </c>
      <c r="J139" s="29">
        <f>K139+N139</f>
        <v>4370.963</v>
      </c>
      <c r="K139" s="29">
        <f>K137+K120+K102+K56+K31+K18</f>
        <v>2417.5870000000004</v>
      </c>
      <c r="L139" s="29">
        <f>L137+L120+L102+L56+L31+L18</f>
        <v>201.05</v>
      </c>
      <c r="M139" s="29">
        <f>M137+M120+M102+M56+M31+M18</f>
        <v>8.09</v>
      </c>
      <c r="N139" s="29">
        <f>N137+N120+N102+N56+N31+N18</f>
        <v>1953.3759999999997</v>
      </c>
      <c r="O139" s="29">
        <f>O137+O120+O102+O56+O31+O18</f>
        <v>1803.749</v>
      </c>
      <c r="P139" s="29">
        <f>SUM(E139,J139)</f>
        <v>185902.41295</v>
      </c>
      <c r="Q139" s="24"/>
    </row>
    <row r="140" spans="2:17" ht="31.5">
      <c r="B140" s="40"/>
      <c r="C140" s="39"/>
      <c r="D140" s="99" t="s">
        <v>217</v>
      </c>
      <c r="E140" s="27"/>
      <c r="F140" s="27"/>
      <c r="G140" s="27"/>
      <c r="H140" s="27"/>
      <c r="I140" s="27"/>
      <c r="J140" s="27"/>
      <c r="K140" s="27"/>
      <c r="L140" s="29"/>
      <c r="M140" s="29"/>
      <c r="N140" s="29"/>
      <c r="O140" s="29"/>
      <c r="P140" s="27"/>
      <c r="Q140" s="24"/>
    </row>
    <row r="141" spans="2:16" ht="42" customHeight="1">
      <c r="B141" s="40"/>
      <c r="C141" s="7"/>
      <c r="D141" s="105" t="s">
        <v>110</v>
      </c>
      <c r="E141" s="105"/>
      <c r="F141" s="71"/>
      <c r="G141" s="8"/>
      <c r="J141" s="50"/>
      <c r="K141" s="47" t="s">
        <v>111</v>
      </c>
      <c r="L141" s="36"/>
      <c r="M141" s="17"/>
      <c r="N141" s="13"/>
      <c r="O141" s="13"/>
      <c r="P141" s="13"/>
    </row>
    <row r="142" spans="2:16" ht="12.75" customHeight="1">
      <c r="B142" s="39"/>
      <c r="C142" s="7"/>
      <c r="D142" s="9"/>
      <c r="E142" s="22"/>
      <c r="F142" s="22"/>
      <c r="G142" s="22"/>
      <c r="H142" s="22"/>
      <c r="I142" s="22"/>
      <c r="J142" s="13"/>
      <c r="K142" s="13"/>
      <c r="L142" s="13"/>
      <c r="M142" s="13"/>
      <c r="N142" s="13"/>
      <c r="O142" s="13"/>
      <c r="P142" s="13"/>
    </row>
    <row r="143" spans="2:9" ht="15.75" hidden="1">
      <c r="B143" s="39"/>
      <c r="C143" s="7"/>
      <c r="D143" s="10"/>
      <c r="E143" s="24"/>
      <c r="F143" s="24"/>
      <c r="G143" s="24"/>
      <c r="H143" s="24"/>
      <c r="I143" s="24"/>
    </row>
    <row r="144" spans="2:16" ht="15.75" hidden="1">
      <c r="B144" s="7"/>
      <c r="C144" s="7"/>
      <c r="D144" s="15"/>
      <c r="E144" s="23"/>
      <c r="F144" s="23"/>
      <c r="G144" s="23"/>
      <c r="H144" s="23"/>
      <c r="I144" s="23"/>
      <c r="J144" s="16">
        <f>SUM(K144,N144)</f>
        <v>0</v>
      </c>
      <c r="K144" s="16">
        <f>SUM(K16)</f>
        <v>0</v>
      </c>
      <c r="L144" s="16">
        <f>SUM(L16)</f>
        <v>0</v>
      </c>
      <c r="M144" s="16">
        <f>SUM(M16)</f>
        <v>0</v>
      </c>
      <c r="N144" s="16">
        <f>SUM(N16)</f>
        <v>0</v>
      </c>
      <c r="O144" s="16"/>
      <c r="P144" s="16" t="e">
        <f>SUM(#REF!,J144)</f>
        <v>#REF!</v>
      </c>
    </row>
    <row r="145" spans="2:16" ht="15.75" hidden="1">
      <c r="B145" s="7"/>
      <c r="C145" s="7"/>
      <c r="D145" s="15"/>
      <c r="E145" s="23"/>
      <c r="F145" s="23"/>
      <c r="G145" s="23"/>
      <c r="H145" s="23"/>
      <c r="I145" s="23"/>
      <c r="J145" s="16" t="e">
        <f aca="true" t="shared" si="14" ref="J145:J164">SUM(K145,N145)</f>
        <v>#REF!</v>
      </c>
      <c r="K145" s="16" t="e">
        <f>SUM(#REF!)</f>
        <v>#REF!</v>
      </c>
      <c r="L145" s="16" t="e">
        <f>SUM(#REF!)</f>
        <v>#REF!</v>
      </c>
      <c r="M145" s="16" t="e">
        <f>SUM(#REF!)</f>
        <v>#REF!</v>
      </c>
      <c r="N145" s="16" t="e">
        <f>SUM(#REF!)</f>
        <v>#REF!</v>
      </c>
      <c r="O145" s="16"/>
      <c r="P145" s="16" t="e">
        <f>SUM(#REF!,J145)</f>
        <v>#REF!</v>
      </c>
    </row>
    <row r="146" spans="2:16" ht="15.75" hidden="1">
      <c r="B146" s="7"/>
      <c r="C146" s="7"/>
      <c r="D146" s="15"/>
      <c r="E146" s="23"/>
      <c r="F146" s="23"/>
      <c r="G146" s="23"/>
      <c r="H146" s="23"/>
      <c r="I146" s="23"/>
      <c r="J146" s="16" t="e">
        <f t="shared" si="14"/>
        <v>#REF!</v>
      </c>
      <c r="K146" s="16" t="e">
        <f>SUM(K31,#REF!,#REF!,#REF!,#REF!)</f>
        <v>#REF!</v>
      </c>
      <c r="L146" s="16" t="e">
        <f>SUM(L31,#REF!,#REF!,#REF!,#REF!)</f>
        <v>#REF!</v>
      </c>
      <c r="M146" s="16" t="e">
        <f>SUM(M31,#REF!,#REF!,#REF!,#REF!)</f>
        <v>#REF!</v>
      </c>
      <c r="N146" s="16" t="e">
        <f>SUM(N31,#REF!,#REF!,#REF!,#REF!)</f>
        <v>#REF!</v>
      </c>
      <c r="O146" s="16"/>
      <c r="P146" s="16" t="e">
        <f>SUM(#REF!,J146)</f>
        <v>#REF!</v>
      </c>
    </row>
    <row r="147" spans="2:16" ht="15.75" hidden="1">
      <c r="B147" s="7"/>
      <c r="C147" s="7"/>
      <c r="D147" s="15"/>
      <c r="E147" s="23"/>
      <c r="F147" s="23"/>
      <c r="G147" s="23"/>
      <c r="H147" s="23"/>
      <c r="I147" s="23"/>
      <c r="J147" s="16">
        <f t="shared" si="14"/>
        <v>2444.7709999999997</v>
      </c>
      <c r="K147" s="16">
        <f>SUM(K34)</f>
        <v>1281.364</v>
      </c>
      <c r="L147" s="16">
        <f>SUM(L34)</f>
        <v>8.904</v>
      </c>
      <c r="M147" s="16">
        <f>SUM(M34)</f>
        <v>2.59</v>
      </c>
      <c r="N147" s="16">
        <f>SUM(N34)</f>
        <v>1163.407</v>
      </c>
      <c r="O147" s="16"/>
      <c r="P147" s="16" t="e">
        <f>SUM(#REF!,J147)</f>
        <v>#REF!</v>
      </c>
    </row>
    <row r="148" spans="2:16" ht="15.75" hidden="1">
      <c r="B148" s="7"/>
      <c r="C148" s="7"/>
      <c r="D148" s="15"/>
      <c r="E148" s="23"/>
      <c r="F148" s="23"/>
      <c r="G148" s="23"/>
      <c r="H148" s="23"/>
      <c r="I148" s="23"/>
      <c r="J148" s="16" t="e">
        <f t="shared" si="14"/>
        <v>#REF!</v>
      </c>
      <c r="K148" s="16" t="e">
        <f>SUM(K59:K62,#REF!)</f>
        <v>#REF!</v>
      </c>
      <c r="L148" s="16" t="e">
        <f>SUM(L59:L62,#REF!)</f>
        <v>#REF!</v>
      </c>
      <c r="M148" s="16" t="e">
        <f>SUM(M59:M62,#REF!)</f>
        <v>#REF!</v>
      </c>
      <c r="N148" s="16" t="e">
        <f>SUM(N59:N62,#REF!)</f>
        <v>#REF!</v>
      </c>
      <c r="O148" s="16"/>
      <c r="P148" s="16" t="e">
        <f>SUM(#REF!,J148)</f>
        <v>#REF!</v>
      </c>
    </row>
    <row r="149" spans="2:16" ht="12.75" customHeight="1" hidden="1">
      <c r="B149" s="7"/>
      <c r="C149" s="7"/>
      <c r="D149" s="15"/>
      <c r="E149" s="23"/>
      <c r="F149" s="23"/>
      <c r="G149" s="23"/>
      <c r="H149" s="23"/>
      <c r="I149" s="23"/>
      <c r="J149" s="16" t="e">
        <f>SUM(#REF!)</f>
        <v>#REF!</v>
      </c>
      <c r="K149" s="16" t="e">
        <f>SUM(#REF!)</f>
        <v>#REF!</v>
      </c>
      <c r="L149" s="16" t="e">
        <f>SUM(#REF!)</f>
        <v>#REF!</v>
      </c>
      <c r="M149" s="16" t="e">
        <f>SUM(#REF!)</f>
        <v>#REF!</v>
      </c>
      <c r="N149" s="16" t="e">
        <f>SUM(#REF!)</f>
        <v>#REF!</v>
      </c>
      <c r="O149" s="16"/>
      <c r="P149" s="16" t="e">
        <f>SUM(#REF!,J149)</f>
        <v>#REF!</v>
      </c>
    </row>
    <row r="150" spans="2:16" ht="15.75" hidden="1">
      <c r="B150" s="7"/>
      <c r="C150" s="7"/>
      <c r="D150" s="15"/>
      <c r="E150" s="23"/>
      <c r="F150" s="23"/>
      <c r="G150" s="23"/>
      <c r="H150" s="23"/>
      <c r="I150" s="23"/>
      <c r="J150" s="16" t="e">
        <f t="shared" si="14"/>
        <v>#REF!</v>
      </c>
      <c r="K150" s="16" t="e">
        <f>SUM(#REF!,K105)</f>
        <v>#REF!</v>
      </c>
      <c r="L150" s="16" t="e">
        <f>SUM(#REF!,L105)</f>
        <v>#REF!</v>
      </c>
      <c r="M150" s="16" t="e">
        <f>SUM(#REF!,M105)</f>
        <v>#REF!</v>
      </c>
      <c r="N150" s="16" t="e">
        <f>SUM(#REF!,N105)</f>
        <v>#REF!</v>
      </c>
      <c r="O150" s="16"/>
      <c r="P150" s="16" t="e">
        <f>SUM(#REF!,J150)</f>
        <v>#REF!</v>
      </c>
    </row>
    <row r="151" spans="2:16" ht="15.75" hidden="1">
      <c r="B151" s="7"/>
      <c r="C151" s="7"/>
      <c r="D151" s="15"/>
      <c r="E151" s="23"/>
      <c r="F151" s="23"/>
      <c r="G151" s="23"/>
      <c r="H151" s="23"/>
      <c r="I151" s="23"/>
      <c r="J151" s="16" t="e">
        <f t="shared" si="14"/>
        <v>#REF!</v>
      </c>
      <c r="K151" s="16" t="e">
        <f>SUM(#REF!,#REF!)</f>
        <v>#REF!</v>
      </c>
      <c r="L151" s="16" t="e">
        <f>SUM(#REF!,#REF!)</f>
        <v>#REF!</v>
      </c>
      <c r="M151" s="16" t="e">
        <f>SUM(#REF!,#REF!)</f>
        <v>#REF!</v>
      </c>
      <c r="N151" s="16" t="e">
        <f>SUM(#REF!,#REF!)</f>
        <v>#REF!</v>
      </c>
      <c r="O151" s="16"/>
      <c r="P151" s="16" t="e">
        <f>SUM(#REF!,J151)</f>
        <v>#REF!</v>
      </c>
    </row>
    <row r="152" spans="2:16" ht="15.75" hidden="1">
      <c r="B152" s="7"/>
      <c r="C152" s="7"/>
      <c r="D152" s="15"/>
      <c r="E152" s="23"/>
      <c r="F152" s="23"/>
      <c r="G152" s="23"/>
      <c r="H152" s="23"/>
      <c r="I152" s="23"/>
      <c r="J152" s="16" t="e">
        <f t="shared" si="14"/>
        <v>#REF!</v>
      </c>
      <c r="K152" s="16" t="e">
        <f>SUM(#REF!)</f>
        <v>#REF!</v>
      </c>
      <c r="L152" s="16" t="e">
        <f>SUM(#REF!)</f>
        <v>#REF!</v>
      </c>
      <c r="M152" s="16" t="e">
        <f>SUM(#REF!)</f>
        <v>#REF!</v>
      </c>
      <c r="N152" s="16" t="e">
        <f>SUM(#REF!)</f>
        <v>#REF!</v>
      </c>
      <c r="O152" s="16"/>
      <c r="P152" s="16" t="e">
        <f>SUM(#REF!,J152)</f>
        <v>#REF!</v>
      </c>
    </row>
    <row r="153" spans="2:16" ht="15.75" hidden="1">
      <c r="B153" s="7"/>
      <c r="C153" s="7"/>
      <c r="D153" s="15"/>
      <c r="E153" s="23"/>
      <c r="F153" s="23"/>
      <c r="G153" s="23"/>
      <c r="H153" s="23"/>
      <c r="I153" s="23"/>
      <c r="J153" s="16" t="e">
        <f t="shared" si="14"/>
        <v>#REF!</v>
      </c>
      <c r="K153" s="16" t="e">
        <f>SUM(#REF!,#REF!,#REF!,#REF!,#REF!,#REF!,#REF!,#REF!,#REF!,#REF!,#REF!)</f>
        <v>#REF!</v>
      </c>
      <c r="L153" s="16" t="e">
        <f>SUM(#REF!,#REF!,#REF!,#REF!,#REF!,#REF!,#REF!,#REF!,#REF!,#REF!,#REF!)</f>
        <v>#REF!</v>
      </c>
      <c r="M153" s="16" t="e">
        <f>SUM(#REF!,#REF!,#REF!,#REF!,#REF!,#REF!,#REF!,#REF!,#REF!,#REF!,#REF!)</f>
        <v>#REF!</v>
      </c>
      <c r="N153" s="16" t="e">
        <f>SUM(#REF!,#REF!,#REF!,#REF!,#REF!,#REF!,#REF!,#REF!,#REF!,#REF!,#REF!)</f>
        <v>#REF!</v>
      </c>
      <c r="O153" s="16"/>
      <c r="P153" s="16" t="e">
        <f>SUM(#REF!,J153)</f>
        <v>#REF!</v>
      </c>
    </row>
    <row r="154" spans="2:16" ht="15.75" hidden="1">
      <c r="B154" s="7"/>
      <c r="C154" s="7"/>
      <c r="D154" s="15"/>
      <c r="E154" s="23"/>
      <c r="F154" s="23"/>
      <c r="G154" s="23"/>
      <c r="H154" s="23"/>
      <c r="I154" s="23"/>
      <c r="J154" s="16" t="e">
        <f t="shared" si="14"/>
        <v>#REF!</v>
      </c>
      <c r="K154" s="16" t="e">
        <f>SUM(#REF!)</f>
        <v>#REF!</v>
      </c>
      <c r="L154" s="16" t="e">
        <f>SUM(#REF!)</f>
        <v>#REF!</v>
      </c>
      <c r="M154" s="16" t="e">
        <f>SUM(#REF!)</f>
        <v>#REF!</v>
      </c>
      <c r="N154" s="16" t="e">
        <f>SUM(#REF!)</f>
        <v>#REF!</v>
      </c>
      <c r="O154" s="16"/>
      <c r="P154" s="16" t="e">
        <f>SUM(#REF!,J154)</f>
        <v>#REF!</v>
      </c>
    </row>
    <row r="155" spans="2:16" ht="15.75" hidden="1">
      <c r="B155" s="7"/>
      <c r="C155" s="7"/>
      <c r="D155" s="15"/>
      <c r="E155" s="23"/>
      <c r="F155" s="23"/>
      <c r="G155" s="23"/>
      <c r="H155" s="23"/>
      <c r="I155" s="23"/>
      <c r="J155" s="16" t="e">
        <f t="shared" si="14"/>
        <v>#REF!</v>
      </c>
      <c r="K155" s="16" t="e">
        <f>SUM(#REF!,#REF!,#REF!,#REF!,#REF!,#REF!)</f>
        <v>#REF!</v>
      </c>
      <c r="L155" s="16" t="e">
        <f>SUM(#REF!,#REF!,#REF!,#REF!,#REF!,#REF!)</f>
        <v>#REF!</v>
      </c>
      <c r="M155" s="16" t="e">
        <f>SUM(#REF!,#REF!,#REF!,#REF!,#REF!,#REF!)</f>
        <v>#REF!</v>
      </c>
      <c r="N155" s="16" t="e">
        <f>SUM(#REF!,#REF!,#REF!,#REF!,#REF!,#REF!)</f>
        <v>#REF!</v>
      </c>
      <c r="O155" s="16"/>
      <c r="P155" s="16" t="e">
        <f>SUM(#REF!,J155)</f>
        <v>#REF!</v>
      </c>
    </row>
    <row r="156" spans="2:16" ht="15.75" hidden="1">
      <c r="B156" s="7"/>
      <c r="C156" s="7"/>
      <c r="D156" s="15"/>
      <c r="E156" s="23"/>
      <c r="F156" s="23"/>
      <c r="G156" s="23"/>
      <c r="H156" s="23"/>
      <c r="I156" s="23"/>
      <c r="J156" s="16" t="e">
        <f t="shared" si="14"/>
        <v>#REF!</v>
      </c>
      <c r="K156" s="16" t="e">
        <f>SUM(#REF!,#REF!)</f>
        <v>#REF!</v>
      </c>
      <c r="L156" s="16" t="e">
        <f>SUM(#REF!,#REF!)</f>
        <v>#REF!</v>
      </c>
      <c r="M156" s="16" t="e">
        <f>SUM(#REF!,#REF!)</f>
        <v>#REF!</v>
      </c>
      <c r="N156" s="16" t="e">
        <f>SUM(#REF!,#REF!)</f>
        <v>#REF!</v>
      </c>
      <c r="O156" s="16"/>
      <c r="P156" s="16" t="e">
        <f>SUM(#REF!,J156)</f>
        <v>#REF!</v>
      </c>
    </row>
    <row r="157" spans="2:16" ht="15.75" hidden="1">
      <c r="B157" s="7"/>
      <c r="C157" s="7"/>
      <c r="D157" s="15"/>
      <c r="E157" s="23"/>
      <c r="F157" s="23"/>
      <c r="G157" s="23"/>
      <c r="H157" s="23"/>
      <c r="I157" s="23"/>
      <c r="J157" s="16" t="e">
        <f t="shared" si="14"/>
        <v>#REF!</v>
      </c>
      <c r="K157" s="16" t="e">
        <f>SUM(#REF!)</f>
        <v>#REF!</v>
      </c>
      <c r="L157" s="16" t="e">
        <f>SUM(#REF!)</f>
        <v>#REF!</v>
      </c>
      <c r="M157" s="16" t="e">
        <f>SUM(#REF!)</f>
        <v>#REF!</v>
      </c>
      <c r="N157" s="16" t="e">
        <f>SUM(#REF!)</f>
        <v>#REF!</v>
      </c>
      <c r="O157" s="16"/>
      <c r="P157" s="16" t="e">
        <f>SUM(#REF!,J157)</f>
        <v>#REF!</v>
      </c>
    </row>
    <row r="158" spans="2:16" ht="15.75" hidden="1">
      <c r="B158" s="7"/>
      <c r="C158" s="6"/>
      <c r="D158" s="15"/>
      <c r="E158" s="23"/>
      <c r="F158" s="23"/>
      <c r="G158" s="23"/>
      <c r="H158" s="23"/>
      <c r="I158" s="23"/>
      <c r="J158" s="16" t="e">
        <f t="shared" si="14"/>
        <v>#REF!</v>
      </c>
      <c r="K158" s="16" t="e">
        <f>SUM(#REF!,#REF!,#REF!,#REF!,#REF!)</f>
        <v>#REF!</v>
      </c>
      <c r="L158" s="16" t="e">
        <f>SUM(#REF!,#REF!,#REF!,#REF!,#REF!)</f>
        <v>#REF!</v>
      </c>
      <c r="M158" s="16" t="e">
        <f>SUM(#REF!,#REF!,#REF!,#REF!,#REF!)</f>
        <v>#REF!</v>
      </c>
      <c r="N158" s="16" t="e">
        <f>SUM(#REF!,#REF!,#REF!,#REF!,#REF!)</f>
        <v>#REF!</v>
      </c>
      <c r="O158" s="16"/>
      <c r="P158" s="16" t="e">
        <f>SUM(#REF!,J158)</f>
        <v>#REF!</v>
      </c>
    </row>
    <row r="159" spans="2:16" ht="15.75" hidden="1">
      <c r="B159" s="7"/>
      <c r="C159" s="6"/>
      <c r="D159" s="15"/>
      <c r="E159" s="23"/>
      <c r="F159" s="23"/>
      <c r="G159" s="23"/>
      <c r="H159" s="23"/>
      <c r="I159" s="23"/>
      <c r="J159" s="16" t="e">
        <f>SUM(#REF!,#REF!,#REF!,#REF!,#REF!,#REF!)</f>
        <v>#REF!</v>
      </c>
      <c r="K159" s="16" t="e">
        <f>SUM(#REF!,#REF!,#REF!,#REF!,#REF!,#REF!)</f>
        <v>#REF!</v>
      </c>
      <c r="L159" s="16" t="e">
        <f>SUM(#REF!,#REF!,#REF!,#REF!,#REF!,#REF!)</f>
        <v>#REF!</v>
      </c>
      <c r="M159" s="16" t="e">
        <f>SUM(#REF!,#REF!,#REF!,#REF!,#REF!,#REF!)</f>
        <v>#REF!</v>
      </c>
      <c r="N159" s="16" t="e">
        <f>SUM(#REF!,#REF!,#REF!,#REF!,#REF!,#REF!)</f>
        <v>#REF!</v>
      </c>
      <c r="O159" s="16"/>
      <c r="P159" s="16" t="e">
        <f>SUM(#REF!,J159)</f>
        <v>#REF!</v>
      </c>
    </row>
    <row r="160" spans="2:16" ht="20.25" customHeight="1" hidden="1">
      <c r="B160" s="7"/>
      <c r="C160" s="6"/>
      <c r="D160" s="15"/>
      <c r="E160" s="23"/>
      <c r="F160" s="23"/>
      <c r="G160" s="23"/>
      <c r="H160" s="23"/>
      <c r="I160" s="23"/>
      <c r="J160" s="16" t="e">
        <f t="shared" si="14"/>
        <v>#REF!</v>
      </c>
      <c r="K160" s="16" t="e">
        <f>SUM(#REF!)</f>
        <v>#REF!</v>
      </c>
      <c r="L160" s="16" t="e">
        <f>SUM(#REF!)</f>
        <v>#REF!</v>
      </c>
      <c r="M160" s="16" t="e">
        <f>SUM(#REF!)</f>
        <v>#REF!</v>
      </c>
      <c r="N160" s="16" t="e">
        <f>SUM(#REF!)</f>
        <v>#REF!</v>
      </c>
      <c r="O160" s="16"/>
      <c r="P160" s="16" t="e">
        <f>SUM(#REF!,J160)</f>
        <v>#REF!</v>
      </c>
    </row>
    <row r="161" spans="2:16" ht="21" customHeight="1" hidden="1">
      <c r="B161" s="6"/>
      <c r="C161" s="6"/>
      <c r="D161" s="15"/>
      <c r="E161" s="23"/>
      <c r="F161" s="23"/>
      <c r="G161" s="23"/>
      <c r="H161" s="23"/>
      <c r="I161" s="23"/>
      <c r="J161" s="16" t="e">
        <f t="shared" si="14"/>
        <v>#REF!</v>
      </c>
      <c r="K161" s="16" t="e">
        <f>SUM(#REF!,#REF!)</f>
        <v>#REF!</v>
      </c>
      <c r="L161" s="16" t="e">
        <f>SUM(#REF!,#REF!)</f>
        <v>#REF!</v>
      </c>
      <c r="M161" s="16" t="e">
        <f>SUM(#REF!,#REF!)</f>
        <v>#REF!</v>
      </c>
      <c r="N161" s="16" t="e">
        <f>SUM(#REF!,#REF!)</f>
        <v>#REF!</v>
      </c>
      <c r="O161" s="16"/>
      <c r="P161" s="16" t="e">
        <f>SUM(#REF!,J161)</f>
        <v>#REF!</v>
      </c>
    </row>
    <row r="162" spans="2:16" ht="24.75" customHeight="1" hidden="1">
      <c r="B162" s="6"/>
      <c r="C162" s="6"/>
      <c r="D162" s="15"/>
      <c r="E162" s="23"/>
      <c r="F162" s="23"/>
      <c r="G162" s="23"/>
      <c r="H162" s="23"/>
      <c r="I162" s="23"/>
      <c r="J162" s="16" t="e">
        <f t="shared" si="14"/>
        <v>#REF!</v>
      </c>
      <c r="K162" s="16" t="e">
        <f>SUM(#REF!,#REF!)</f>
        <v>#REF!</v>
      </c>
      <c r="L162" s="16" t="e">
        <f>SUM(#REF!,#REF!)</f>
        <v>#REF!</v>
      </c>
      <c r="M162" s="16" t="e">
        <f>SUM(#REF!,#REF!)</f>
        <v>#REF!</v>
      </c>
      <c r="N162" s="16" t="e">
        <f>SUM(#REF!,#REF!)</f>
        <v>#REF!</v>
      </c>
      <c r="O162" s="16"/>
      <c r="P162" s="16" t="e">
        <f>SUM(#REF!,J162)</f>
        <v>#REF!</v>
      </c>
    </row>
    <row r="163" spans="2:16" ht="24.75" customHeight="1" hidden="1">
      <c r="B163" s="6"/>
      <c r="C163" s="6"/>
      <c r="D163" s="15"/>
      <c r="E163" s="23"/>
      <c r="F163" s="23"/>
      <c r="G163" s="23"/>
      <c r="H163" s="23"/>
      <c r="I163" s="23"/>
      <c r="J163" s="16">
        <f t="shared" si="14"/>
        <v>0</v>
      </c>
      <c r="K163" s="16"/>
      <c r="L163" s="16"/>
      <c r="M163" s="16"/>
      <c r="N163" s="16"/>
      <c r="O163" s="16"/>
      <c r="P163" s="16" t="e">
        <f>SUM(#REF!,J163)</f>
        <v>#REF!</v>
      </c>
    </row>
    <row r="164" spans="2:16" ht="19.5" customHeight="1" hidden="1">
      <c r="B164" s="6"/>
      <c r="C164" s="6"/>
      <c r="D164" s="15"/>
      <c r="E164" s="23"/>
      <c r="F164" s="23"/>
      <c r="G164" s="23"/>
      <c r="H164" s="23"/>
      <c r="I164" s="23"/>
      <c r="J164" s="16" t="e">
        <f t="shared" si="14"/>
        <v>#REF!</v>
      </c>
      <c r="K164" s="16" t="e">
        <f>SUM(K144:K162)</f>
        <v>#REF!</v>
      </c>
      <c r="L164" s="16" t="e">
        <f>SUM(L144:L162)</f>
        <v>#REF!</v>
      </c>
      <c r="M164" s="16" t="e">
        <f>SUM(M144:M162)</f>
        <v>#REF!</v>
      </c>
      <c r="N164" s="16" t="e">
        <f>SUM(N144:N162)</f>
        <v>#REF!</v>
      </c>
      <c r="O164" s="16"/>
      <c r="P164" s="16" t="e">
        <f>SUM(#REF!,J164)</f>
        <v>#REF!</v>
      </c>
    </row>
    <row r="165" spans="2:9" ht="12.75">
      <c r="B165" s="6"/>
      <c r="C165" s="6"/>
      <c r="D165" s="11"/>
      <c r="E165" s="24"/>
      <c r="F165" s="24"/>
      <c r="G165" s="24"/>
      <c r="H165" s="24"/>
      <c r="I165" s="24"/>
    </row>
    <row r="166" spans="2:9" ht="12.75">
      <c r="B166" s="6"/>
      <c r="C166" s="6"/>
      <c r="D166" s="11"/>
      <c r="E166" s="24"/>
      <c r="F166" s="24"/>
      <c r="G166" s="24"/>
      <c r="H166" s="24"/>
      <c r="I166" s="24"/>
    </row>
    <row r="167" spans="2:9" ht="12.75">
      <c r="B167" s="6"/>
      <c r="C167" s="6"/>
      <c r="D167" s="11"/>
      <c r="E167" s="24"/>
      <c r="F167" s="24"/>
      <c r="G167" s="24"/>
      <c r="H167" s="24"/>
      <c r="I167" s="24"/>
    </row>
    <row r="168" spans="2:9" ht="12.75">
      <c r="B168" s="6"/>
      <c r="C168" s="6"/>
      <c r="D168" s="11"/>
      <c r="E168" s="24"/>
      <c r="F168" s="24"/>
      <c r="G168" s="24"/>
      <c r="H168" s="24"/>
      <c r="I168" s="24"/>
    </row>
    <row r="169" spans="2:9" ht="12.75">
      <c r="B169" s="6"/>
      <c r="C169" s="6"/>
      <c r="D169" s="11"/>
      <c r="E169" s="24"/>
      <c r="F169" s="24"/>
      <c r="G169" s="24"/>
      <c r="H169" s="24"/>
      <c r="I169" s="24"/>
    </row>
    <row r="170" spans="2:9" ht="12.75">
      <c r="B170" s="6"/>
      <c r="C170" s="6"/>
      <c r="D170" s="11"/>
      <c r="E170" s="24"/>
      <c r="F170" s="24"/>
      <c r="G170" s="24"/>
      <c r="H170" s="24"/>
      <c r="I170" s="24"/>
    </row>
    <row r="171" spans="2:9" ht="12.75">
      <c r="B171" s="6"/>
      <c r="C171" s="6"/>
      <c r="D171" s="11"/>
      <c r="E171" s="24"/>
      <c r="F171" s="24"/>
      <c r="G171" s="24"/>
      <c r="H171" s="24"/>
      <c r="I171" s="24"/>
    </row>
    <row r="172" spans="2:9" ht="12.75">
      <c r="B172" s="6"/>
      <c r="C172" s="6"/>
      <c r="D172" s="11"/>
      <c r="E172" s="24"/>
      <c r="F172" s="24"/>
      <c r="G172" s="24"/>
      <c r="H172" s="24"/>
      <c r="I172" s="24"/>
    </row>
    <row r="173" spans="2:9" ht="12.75">
      <c r="B173" s="6"/>
      <c r="C173" s="6"/>
      <c r="D173" s="11"/>
      <c r="E173" s="24"/>
      <c r="F173" s="24"/>
      <c r="G173" s="24"/>
      <c r="H173" s="24"/>
      <c r="I173" s="24"/>
    </row>
    <row r="174" spans="2:9" ht="12.75">
      <c r="B174" s="6"/>
      <c r="C174" s="6"/>
      <c r="D174" s="11"/>
      <c r="E174" s="24"/>
      <c r="F174" s="24"/>
      <c r="G174" s="24"/>
      <c r="H174" s="24"/>
      <c r="I174" s="24"/>
    </row>
    <row r="175" spans="2:9" ht="12.75">
      <c r="B175" s="6"/>
      <c r="C175" s="6"/>
      <c r="D175" s="11"/>
      <c r="E175" s="24"/>
      <c r="F175" s="24"/>
      <c r="G175" s="24"/>
      <c r="H175" s="24"/>
      <c r="I175" s="24"/>
    </row>
    <row r="176" spans="2:9" ht="12.75">
      <c r="B176" s="6"/>
      <c r="C176" s="6"/>
      <c r="D176" s="11"/>
      <c r="E176" s="24"/>
      <c r="F176" s="24"/>
      <c r="G176" s="24"/>
      <c r="H176" s="24"/>
      <c r="I176" s="24"/>
    </row>
    <row r="177" spans="2:9" ht="12.75">
      <c r="B177" s="6"/>
      <c r="C177" s="6"/>
      <c r="D177" s="11"/>
      <c r="E177" s="24"/>
      <c r="F177" s="24"/>
      <c r="G177" s="24"/>
      <c r="H177" s="24"/>
      <c r="I177" s="24"/>
    </row>
    <row r="178" spans="2:9" ht="12.75">
      <c r="B178" s="6"/>
      <c r="C178" s="6"/>
      <c r="D178" s="11"/>
      <c r="E178" s="24"/>
      <c r="F178" s="24"/>
      <c r="G178" s="24"/>
      <c r="H178" s="24"/>
      <c r="I178" s="24"/>
    </row>
    <row r="179" spans="2:9" ht="12.75">
      <c r="B179" s="6"/>
      <c r="C179" s="6"/>
      <c r="D179" s="11"/>
      <c r="E179" s="24"/>
      <c r="F179" s="24"/>
      <c r="G179" s="24"/>
      <c r="H179" s="24"/>
      <c r="I179" s="24"/>
    </row>
    <row r="180" spans="2:9" ht="12.75">
      <c r="B180" s="6"/>
      <c r="C180" s="6"/>
      <c r="D180" s="11"/>
      <c r="E180" s="24"/>
      <c r="F180" s="24"/>
      <c r="G180" s="24"/>
      <c r="H180" s="24"/>
      <c r="I180" s="24"/>
    </row>
    <row r="181" spans="2:9" ht="12.75">
      <c r="B181" s="6"/>
      <c r="C181" s="6"/>
      <c r="D181" s="11"/>
      <c r="E181" s="24"/>
      <c r="F181" s="24"/>
      <c r="G181" s="24"/>
      <c r="H181" s="24"/>
      <c r="I181" s="24"/>
    </row>
    <row r="182" spans="2:9" ht="12.75">
      <c r="B182" s="6"/>
      <c r="C182" s="6"/>
      <c r="D182" s="11"/>
      <c r="E182" s="24"/>
      <c r="F182" s="24"/>
      <c r="G182" s="24"/>
      <c r="H182" s="24"/>
      <c r="I182" s="24"/>
    </row>
    <row r="183" spans="2:9" ht="12.75">
      <c r="B183" s="6"/>
      <c r="C183" s="6"/>
      <c r="D183" s="11"/>
      <c r="E183" s="24"/>
      <c r="F183" s="24"/>
      <c r="G183" s="24"/>
      <c r="H183" s="24"/>
      <c r="I183" s="24"/>
    </row>
    <row r="184" spans="2:9" ht="12.75">
      <c r="B184" s="6"/>
      <c r="C184" s="6"/>
      <c r="D184" s="11"/>
      <c r="E184" s="24"/>
      <c r="F184" s="24"/>
      <c r="G184" s="24"/>
      <c r="H184" s="24"/>
      <c r="I184" s="24"/>
    </row>
    <row r="185" spans="2:9" ht="12.75">
      <c r="B185" s="6"/>
      <c r="C185" s="6"/>
      <c r="D185" s="11"/>
      <c r="E185" s="24"/>
      <c r="F185" s="24"/>
      <c r="G185" s="24"/>
      <c r="H185" s="24"/>
      <c r="I185" s="24"/>
    </row>
    <row r="186" spans="2:9" ht="12.75">
      <c r="B186" s="6"/>
      <c r="C186" s="6"/>
      <c r="D186" s="11"/>
      <c r="E186" s="24"/>
      <c r="F186" s="24"/>
      <c r="G186" s="24"/>
      <c r="H186" s="24"/>
      <c r="I186" s="24"/>
    </row>
    <row r="187" spans="2:9" ht="12.75">
      <c r="B187" s="6"/>
      <c r="C187" s="6"/>
      <c r="D187" s="11"/>
      <c r="E187" s="24"/>
      <c r="F187" s="24"/>
      <c r="G187" s="24"/>
      <c r="H187" s="24"/>
      <c r="I187" s="24"/>
    </row>
    <row r="188" spans="2:9" ht="12.75">
      <c r="B188" s="6"/>
      <c r="C188" s="6"/>
      <c r="D188" s="11"/>
      <c r="E188" s="24"/>
      <c r="F188" s="24"/>
      <c r="G188" s="24"/>
      <c r="H188" s="24"/>
      <c r="I188" s="24"/>
    </row>
    <row r="189" spans="2:9" ht="12.75">
      <c r="B189" s="6"/>
      <c r="C189" s="6"/>
      <c r="D189" s="11"/>
      <c r="E189" s="24"/>
      <c r="F189" s="24"/>
      <c r="G189" s="24"/>
      <c r="H189" s="24"/>
      <c r="I189" s="24"/>
    </row>
    <row r="190" spans="2:9" ht="12.75">
      <c r="B190" s="6"/>
      <c r="C190" s="6"/>
      <c r="D190" s="11"/>
      <c r="E190" s="24"/>
      <c r="F190" s="24"/>
      <c r="G190" s="24"/>
      <c r="H190" s="24"/>
      <c r="I190" s="24"/>
    </row>
    <row r="191" spans="2:9" ht="12.75">
      <c r="B191" s="6"/>
      <c r="C191" s="6"/>
      <c r="D191" s="11"/>
      <c r="E191" s="24"/>
      <c r="F191" s="24"/>
      <c r="G191" s="24"/>
      <c r="H191" s="24"/>
      <c r="I191" s="24"/>
    </row>
    <row r="192" spans="2:9" ht="12.75">
      <c r="B192" s="6"/>
      <c r="C192" s="6"/>
      <c r="D192" s="11"/>
      <c r="E192" s="24"/>
      <c r="F192" s="24"/>
      <c r="G192" s="24"/>
      <c r="H192" s="24"/>
      <c r="I192" s="24"/>
    </row>
    <row r="193" spans="2:9" ht="12.75">
      <c r="B193" s="6"/>
      <c r="C193" s="6"/>
      <c r="D193" s="11"/>
      <c r="E193" s="24"/>
      <c r="F193" s="24"/>
      <c r="G193" s="24"/>
      <c r="H193" s="24"/>
      <c r="I193" s="24"/>
    </row>
    <row r="194" spans="2:9" ht="12.75">
      <c r="B194" s="6"/>
      <c r="C194" s="6"/>
      <c r="D194" s="11"/>
      <c r="E194" s="24"/>
      <c r="F194" s="24"/>
      <c r="G194" s="24"/>
      <c r="H194" s="24"/>
      <c r="I194" s="24"/>
    </row>
    <row r="195" spans="2:9" ht="12.75">
      <c r="B195" s="6"/>
      <c r="C195" s="6"/>
      <c r="D195" s="11"/>
      <c r="E195" s="24"/>
      <c r="F195" s="24"/>
      <c r="G195" s="24"/>
      <c r="H195" s="24"/>
      <c r="I195" s="24"/>
    </row>
    <row r="196" spans="2:9" ht="12.75">
      <c r="B196" s="6"/>
      <c r="C196" s="6"/>
      <c r="D196" s="11"/>
      <c r="E196" s="24"/>
      <c r="F196" s="24"/>
      <c r="G196" s="24"/>
      <c r="H196" s="24"/>
      <c r="I196" s="24"/>
    </row>
    <row r="197" spans="2:9" ht="12.75">
      <c r="B197" s="6"/>
      <c r="C197" s="6"/>
      <c r="D197" s="11"/>
      <c r="E197" s="24"/>
      <c r="F197" s="24"/>
      <c r="G197" s="24"/>
      <c r="H197" s="24"/>
      <c r="I197" s="24"/>
    </row>
    <row r="198" spans="2:9" ht="12.75">
      <c r="B198" s="6"/>
      <c r="C198" s="6"/>
      <c r="D198" s="11"/>
      <c r="E198" s="24"/>
      <c r="F198" s="24"/>
      <c r="G198" s="24"/>
      <c r="H198" s="24"/>
      <c r="I198" s="24"/>
    </row>
    <row r="199" spans="2:9" ht="12.75">
      <c r="B199" s="6"/>
      <c r="C199" s="6"/>
      <c r="D199" s="11"/>
      <c r="E199" s="24"/>
      <c r="F199" s="24"/>
      <c r="G199" s="24"/>
      <c r="H199" s="24"/>
      <c r="I199" s="24"/>
    </row>
    <row r="200" spans="2:9" ht="12.75">
      <c r="B200" s="6"/>
      <c r="C200" s="6"/>
      <c r="D200" s="11"/>
      <c r="E200" s="24"/>
      <c r="F200" s="24"/>
      <c r="G200" s="24"/>
      <c r="H200" s="24"/>
      <c r="I200" s="24"/>
    </row>
    <row r="201" spans="2:9" ht="12.75">
      <c r="B201" s="6"/>
      <c r="C201" s="6"/>
      <c r="D201" s="11"/>
      <c r="E201" s="24"/>
      <c r="F201" s="24"/>
      <c r="G201" s="24"/>
      <c r="H201" s="24"/>
      <c r="I201" s="24"/>
    </row>
    <row r="202" spans="2:9" ht="12.75">
      <c r="B202" s="6"/>
      <c r="C202" s="6"/>
      <c r="D202" s="11"/>
      <c r="E202" s="24"/>
      <c r="F202" s="24"/>
      <c r="G202" s="24"/>
      <c r="H202" s="24"/>
      <c r="I202" s="24"/>
    </row>
    <row r="203" spans="2:9" ht="12.75">
      <c r="B203" s="6"/>
      <c r="C203" s="6"/>
      <c r="D203" s="11"/>
      <c r="E203" s="24"/>
      <c r="F203" s="24"/>
      <c r="G203" s="24"/>
      <c r="H203" s="24"/>
      <c r="I203" s="24"/>
    </row>
    <row r="204" spans="2:9" ht="12.75">
      <c r="B204" s="6"/>
      <c r="C204" s="6"/>
      <c r="D204" s="11"/>
      <c r="E204" s="24"/>
      <c r="F204" s="24"/>
      <c r="G204" s="24"/>
      <c r="H204" s="24"/>
      <c r="I204" s="24"/>
    </row>
    <row r="205" spans="2:9" ht="12.75">
      <c r="B205" s="6"/>
      <c r="C205" s="6"/>
      <c r="D205" s="11"/>
      <c r="E205" s="24"/>
      <c r="F205" s="24"/>
      <c r="G205" s="24"/>
      <c r="H205" s="24"/>
      <c r="I205" s="24"/>
    </row>
    <row r="206" spans="2:9" ht="12.75">
      <c r="B206" s="6"/>
      <c r="C206" s="6"/>
      <c r="D206" s="11"/>
      <c r="E206" s="24"/>
      <c r="F206" s="24"/>
      <c r="G206" s="24"/>
      <c r="H206" s="24"/>
      <c r="I206" s="24"/>
    </row>
    <row r="207" spans="2:9" ht="12.75">
      <c r="B207" s="6"/>
      <c r="C207" s="6"/>
      <c r="D207" s="11"/>
      <c r="E207" s="24"/>
      <c r="F207" s="24"/>
      <c r="G207" s="24"/>
      <c r="H207" s="24"/>
      <c r="I207" s="24"/>
    </row>
    <row r="208" spans="2:9" ht="12.75">
      <c r="B208" s="6"/>
      <c r="C208" s="6"/>
      <c r="D208" s="11"/>
      <c r="E208" s="24"/>
      <c r="F208" s="24"/>
      <c r="G208" s="24"/>
      <c r="H208" s="24"/>
      <c r="I208" s="24"/>
    </row>
    <row r="209" spans="2:9" ht="12.75">
      <c r="B209" s="6"/>
      <c r="C209" s="6"/>
      <c r="D209" s="11"/>
      <c r="E209" s="24"/>
      <c r="F209" s="24"/>
      <c r="G209" s="24"/>
      <c r="H209" s="24"/>
      <c r="I209" s="24"/>
    </row>
    <row r="210" spans="2:9" ht="12.75">
      <c r="B210" s="6"/>
      <c r="C210" s="6"/>
      <c r="D210" s="11"/>
      <c r="E210" s="24"/>
      <c r="F210" s="24"/>
      <c r="G210" s="24"/>
      <c r="H210" s="24"/>
      <c r="I210" s="24"/>
    </row>
    <row r="211" spans="2:9" ht="12.75">
      <c r="B211" s="6"/>
      <c r="C211" s="6"/>
      <c r="D211" s="11"/>
      <c r="E211" s="24"/>
      <c r="F211" s="24"/>
      <c r="G211" s="24"/>
      <c r="H211" s="24"/>
      <c r="I211" s="24"/>
    </row>
    <row r="212" spans="2:9" ht="12.75">
      <c r="B212" s="6"/>
      <c r="C212" s="6"/>
      <c r="D212" s="11"/>
      <c r="E212" s="24"/>
      <c r="F212" s="24"/>
      <c r="G212" s="24"/>
      <c r="H212" s="24"/>
      <c r="I212" s="24"/>
    </row>
    <row r="213" spans="2:9" ht="12.75">
      <c r="B213" s="6"/>
      <c r="C213" s="6"/>
      <c r="D213" s="11"/>
      <c r="E213" s="24"/>
      <c r="F213" s="24"/>
      <c r="G213" s="24"/>
      <c r="H213" s="24"/>
      <c r="I213" s="24"/>
    </row>
    <row r="214" spans="2:9" ht="12.75">
      <c r="B214" s="6"/>
      <c r="C214" s="6"/>
      <c r="D214" s="11"/>
      <c r="E214" s="24"/>
      <c r="F214" s="24"/>
      <c r="G214" s="24"/>
      <c r="H214" s="24"/>
      <c r="I214" s="24"/>
    </row>
    <row r="215" spans="2:9" ht="12.75">
      <c r="B215" s="6"/>
      <c r="C215" s="6"/>
      <c r="D215" s="11"/>
      <c r="E215" s="24"/>
      <c r="F215" s="24"/>
      <c r="G215" s="24"/>
      <c r="H215" s="24"/>
      <c r="I215" s="24"/>
    </row>
    <row r="216" spans="2:9" ht="12.75">
      <c r="B216" s="6"/>
      <c r="C216" s="6"/>
      <c r="D216" s="11"/>
      <c r="E216" s="24"/>
      <c r="F216" s="24"/>
      <c r="G216" s="24"/>
      <c r="H216" s="24"/>
      <c r="I216" s="24"/>
    </row>
    <row r="217" spans="2:9" ht="12.75">
      <c r="B217" s="6"/>
      <c r="C217" s="6"/>
      <c r="D217" s="11"/>
      <c r="E217" s="24"/>
      <c r="F217" s="24"/>
      <c r="G217" s="24"/>
      <c r="H217" s="24"/>
      <c r="I217" s="24"/>
    </row>
    <row r="218" spans="2:9" ht="12.75">
      <c r="B218" s="6"/>
      <c r="C218" s="6"/>
      <c r="D218" s="11"/>
      <c r="E218" s="24"/>
      <c r="F218" s="24"/>
      <c r="G218" s="24"/>
      <c r="H218" s="24"/>
      <c r="I218" s="24"/>
    </row>
    <row r="219" spans="2:9" ht="12.75">
      <c r="B219" s="6"/>
      <c r="C219" s="6"/>
      <c r="D219" s="11"/>
      <c r="E219" s="24"/>
      <c r="F219" s="24"/>
      <c r="G219" s="24"/>
      <c r="H219" s="24"/>
      <c r="I219" s="24"/>
    </row>
    <row r="220" spans="2:9" ht="12.75">
      <c r="B220" s="6"/>
      <c r="C220" s="6"/>
      <c r="D220" s="11"/>
      <c r="E220" s="24"/>
      <c r="F220" s="24"/>
      <c r="G220" s="24"/>
      <c r="H220" s="24"/>
      <c r="I220" s="24"/>
    </row>
    <row r="221" spans="2:9" ht="12.75">
      <c r="B221" s="6"/>
      <c r="C221" s="6"/>
      <c r="D221" s="11"/>
      <c r="E221" s="24"/>
      <c r="F221" s="24"/>
      <c r="G221" s="24"/>
      <c r="H221" s="24"/>
      <c r="I221" s="24"/>
    </row>
    <row r="222" spans="2:9" ht="12.75">
      <c r="B222" s="6"/>
      <c r="C222" s="6"/>
      <c r="D222" s="11"/>
      <c r="E222" s="24"/>
      <c r="F222" s="24"/>
      <c r="G222" s="24"/>
      <c r="H222" s="24"/>
      <c r="I222" s="24"/>
    </row>
    <row r="223" spans="2:9" ht="12.75">
      <c r="B223" s="6"/>
      <c r="C223" s="6"/>
      <c r="D223" s="11"/>
      <c r="E223" s="24"/>
      <c r="F223" s="24"/>
      <c r="G223" s="24"/>
      <c r="H223" s="24"/>
      <c r="I223" s="24"/>
    </row>
    <row r="224" spans="2:9" ht="12.75">
      <c r="B224" s="6"/>
      <c r="C224" s="6"/>
      <c r="D224" s="11"/>
      <c r="E224" s="24"/>
      <c r="F224" s="24"/>
      <c r="G224" s="24"/>
      <c r="H224" s="24"/>
      <c r="I224" s="24"/>
    </row>
    <row r="225" spans="2:9" ht="12.75">
      <c r="B225" s="6"/>
      <c r="C225" s="6"/>
      <c r="D225" s="11"/>
      <c r="E225" s="24"/>
      <c r="F225" s="24"/>
      <c r="G225" s="24"/>
      <c r="H225" s="24"/>
      <c r="I225" s="24"/>
    </row>
    <row r="226" spans="2:9" ht="12.75">
      <c r="B226" s="6"/>
      <c r="C226" s="6"/>
      <c r="D226" s="11"/>
      <c r="E226" s="24"/>
      <c r="F226" s="24"/>
      <c r="G226" s="24"/>
      <c r="H226" s="24"/>
      <c r="I226" s="24"/>
    </row>
    <row r="227" spans="2:9" ht="12.75">
      <c r="B227" s="6"/>
      <c r="C227" s="6"/>
      <c r="D227" s="11"/>
      <c r="E227" s="24"/>
      <c r="F227" s="24"/>
      <c r="G227" s="24"/>
      <c r="H227" s="24"/>
      <c r="I227" s="24"/>
    </row>
    <row r="228" spans="2:9" ht="12.75">
      <c r="B228" s="6"/>
      <c r="C228" s="6"/>
      <c r="D228" s="11"/>
      <c r="E228" s="24"/>
      <c r="F228" s="24"/>
      <c r="G228" s="24"/>
      <c r="H228" s="24"/>
      <c r="I228" s="24"/>
    </row>
    <row r="229" spans="2:9" ht="12.75">
      <c r="B229" s="6"/>
      <c r="C229" s="6"/>
      <c r="D229" s="11"/>
      <c r="E229" s="24"/>
      <c r="F229" s="24"/>
      <c r="G229" s="24"/>
      <c r="H229" s="24"/>
      <c r="I229" s="24"/>
    </row>
    <row r="230" spans="2:9" ht="12.75">
      <c r="B230" s="6"/>
      <c r="C230" s="6"/>
      <c r="D230" s="11"/>
      <c r="E230" s="24"/>
      <c r="F230" s="24"/>
      <c r="G230" s="24"/>
      <c r="H230" s="24"/>
      <c r="I230" s="24"/>
    </row>
    <row r="231" spans="2:9" ht="12.75">
      <c r="B231" s="6"/>
      <c r="C231" s="6"/>
      <c r="D231" s="11"/>
      <c r="E231" s="24"/>
      <c r="F231" s="24"/>
      <c r="G231" s="24"/>
      <c r="H231" s="24"/>
      <c r="I231" s="24"/>
    </row>
    <row r="232" spans="2:9" ht="12.75">
      <c r="B232" s="6"/>
      <c r="C232" s="6"/>
      <c r="D232" s="11"/>
      <c r="E232" s="24"/>
      <c r="F232" s="24"/>
      <c r="G232" s="24"/>
      <c r="H232" s="24"/>
      <c r="I232" s="24"/>
    </row>
    <row r="233" spans="2:9" ht="12.75">
      <c r="B233" s="6"/>
      <c r="C233" s="6"/>
      <c r="D233" s="11"/>
      <c r="E233" s="24"/>
      <c r="F233" s="24"/>
      <c r="G233" s="24"/>
      <c r="H233" s="24"/>
      <c r="I233" s="24"/>
    </row>
    <row r="234" spans="2:9" ht="12.75">
      <c r="B234" s="6"/>
      <c r="C234" s="6"/>
      <c r="D234" s="11"/>
      <c r="E234" s="24"/>
      <c r="F234" s="24"/>
      <c r="G234" s="24"/>
      <c r="H234" s="24"/>
      <c r="I234" s="24"/>
    </row>
    <row r="235" spans="2:9" ht="12.75">
      <c r="B235" s="6"/>
      <c r="C235" s="6"/>
      <c r="D235" s="11"/>
      <c r="E235" s="24"/>
      <c r="F235" s="24"/>
      <c r="G235" s="24"/>
      <c r="H235" s="24"/>
      <c r="I235" s="24"/>
    </row>
    <row r="236" spans="2:9" ht="12.75">
      <c r="B236" s="6"/>
      <c r="C236" s="6"/>
      <c r="D236" s="11"/>
      <c r="E236" s="24"/>
      <c r="F236" s="24"/>
      <c r="G236" s="24"/>
      <c r="H236" s="24"/>
      <c r="I236" s="24"/>
    </row>
    <row r="237" spans="2:9" ht="12.75">
      <c r="B237" s="6"/>
      <c r="C237" s="6"/>
      <c r="D237" s="11"/>
      <c r="E237" s="24"/>
      <c r="F237" s="24"/>
      <c r="G237" s="24"/>
      <c r="H237" s="24"/>
      <c r="I237" s="24"/>
    </row>
    <row r="238" spans="2:9" ht="12.75">
      <c r="B238" s="6"/>
      <c r="C238" s="6"/>
      <c r="D238" s="11"/>
      <c r="E238" s="24"/>
      <c r="F238" s="24"/>
      <c r="G238" s="24"/>
      <c r="H238" s="24"/>
      <c r="I238" s="24"/>
    </row>
    <row r="239" spans="2:9" ht="12.75">
      <c r="B239" s="6"/>
      <c r="C239" s="6"/>
      <c r="D239" s="11"/>
      <c r="E239" s="24"/>
      <c r="F239" s="24"/>
      <c r="G239" s="24"/>
      <c r="H239" s="24"/>
      <c r="I239" s="24"/>
    </row>
    <row r="240" spans="2:9" ht="12.75">
      <c r="B240" s="6"/>
      <c r="C240" s="6"/>
      <c r="D240" s="11"/>
      <c r="E240" s="24"/>
      <c r="F240" s="24"/>
      <c r="G240" s="24"/>
      <c r="H240" s="24"/>
      <c r="I240" s="24"/>
    </row>
    <row r="241" spans="2:9" ht="12.75">
      <c r="B241" s="6"/>
      <c r="C241" s="6"/>
      <c r="D241" s="11"/>
      <c r="E241" s="24"/>
      <c r="F241" s="24"/>
      <c r="G241" s="24"/>
      <c r="H241" s="24"/>
      <c r="I241" s="24"/>
    </row>
    <row r="242" spans="2:9" ht="12.75">
      <c r="B242" s="6"/>
      <c r="C242" s="6"/>
      <c r="D242" s="11"/>
      <c r="E242" s="24"/>
      <c r="F242" s="24"/>
      <c r="G242" s="24"/>
      <c r="H242" s="24"/>
      <c r="I242" s="24"/>
    </row>
    <row r="243" spans="2:9" ht="12.75">
      <c r="B243" s="6"/>
      <c r="C243" s="6"/>
      <c r="D243" s="11"/>
      <c r="E243" s="24"/>
      <c r="F243" s="24"/>
      <c r="G243" s="24"/>
      <c r="H243" s="24"/>
      <c r="I243" s="24"/>
    </row>
    <row r="244" spans="2:9" ht="12.75">
      <c r="B244" s="6"/>
      <c r="C244" s="6"/>
      <c r="D244" s="11"/>
      <c r="E244" s="24"/>
      <c r="F244" s="24"/>
      <c r="G244" s="24"/>
      <c r="H244" s="24"/>
      <c r="I244" s="24"/>
    </row>
    <row r="245" spans="2:9" ht="12.75">
      <c r="B245" s="6"/>
      <c r="C245" s="6"/>
      <c r="D245" s="11"/>
      <c r="E245" s="24"/>
      <c r="F245" s="24"/>
      <c r="G245" s="24"/>
      <c r="H245" s="24"/>
      <c r="I245" s="24"/>
    </row>
    <row r="246" spans="2:9" ht="12.75">
      <c r="B246" s="6"/>
      <c r="C246" s="6"/>
      <c r="D246" s="11"/>
      <c r="E246" s="24"/>
      <c r="F246" s="24"/>
      <c r="G246" s="24"/>
      <c r="H246" s="24"/>
      <c r="I246" s="24"/>
    </row>
    <row r="247" spans="2:9" ht="12.75">
      <c r="B247" s="6"/>
      <c r="C247" s="6"/>
      <c r="D247" s="11"/>
      <c r="E247" s="24"/>
      <c r="F247" s="24"/>
      <c r="G247" s="24"/>
      <c r="H247" s="24"/>
      <c r="I247" s="24"/>
    </row>
    <row r="248" spans="2:9" ht="12.75">
      <c r="B248" s="6"/>
      <c r="C248" s="6"/>
      <c r="D248" s="11"/>
      <c r="E248" s="24"/>
      <c r="F248" s="24"/>
      <c r="G248" s="24"/>
      <c r="H248" s="24"/>
      <c r="I248" s="24"/>
    </row>
    <row r="249" spans="2:9" ht="12.75">
      <c r="B249" s="6"/>
      <c r="C249" s="6"/>
      <c r="D249" s="11"/>
      <c r="E249" s="24"/>
      <c r="F249" s="24"/>
      <c r="G249" s="24"/>
      <c r="H249" s="24"/>
      <c r="I249" s="24"/>
    </row>
    <row r="250" spans="2:9" ht="12.75">
      <c r="B250" s="6"/>
      <c r="C250" s="6"/>
      <c r="D250" s="11"/>
      <c r="E250" s="24"/>
      <c r="F250" s="24"/>
      <c r="G250" s="24"/>
      <c r="H250" s="24"/>
      <c r="I250" s="24"/>
    </row>
    <row r="251" spans="2:9" ht="12.75">
      <c r="B251" s="6"/>
      <c r="C251" s="6"/>
      <c r="D251" s="11"/>
      <c r="E251" s="24"/>
      <c r="F251" s="24"/>
      <c r="G251" s="24"/>
      <c r="H251" s="24"/>
      <c r="I251" s="24"/>
    </row>
    <row r="252" spans="2:9" ht="12.75">
      <c r="B252" s="6"/>
      <c r="C252" s="6"/>
      <c r="D252" s="11"/>
      <c r="E252" s="24"/>
      <c r="F252" s="24"/>
      <c r="G252" s="24"/>
      <c r="H252" s="24"/>
      <c r="I252" s="24"/>
    </row>
    <row r="253" spans="2:9" ht="12.75">
      <c r="B253" s="6"/>
      <c r="C253" s="6"/>
      <c r="D253" s="11"/>
      <c r="E253" s="24"/>
      <c r="F253" s="24"/>
      <c r="G253" s="24"/>
      <c r="H253" s="24"/>
      <c r="I253" s="24"/>
    </row>
    <row r="254" spans="2:9" ht="12.75">
      <c r="B254" s="6"/>
      <c r="C254" s="6"/>
      <c r="D254" s="11"/>
      <c r="E254" s="24"/>
      <c r="F254" s="24"/>
      <c r="G254" s="24"/>
      <c r="H254" s="24"/>
      <c r="I254" s="24"/>
    </row>
    <row r="255" spans="2:9" ht="12.75">
      <c r="B255" s="6"/>
      <c r="C255" s="6"/>
      <c r="D255" s="11"/>
      <c r="E255" s="24"/>
      <c r="F255" s="24"/>
      <c r="G255" s="24"/>
      <c r="H255" s="24"/>
      <c r="I255" s="24"/>
    </row>
    <row r="256" spans="2:9" ht="12.75">
      <c r="B256" s="6"/>
      <c r="C256" s="6"/>
      <c r="D256" s="11"/>
      <c r="E256" s="24"/>
      <c r="F256" s="24"/>
      <c r="G256" s="24"/>
      <c r="H256" s="24"/>
      <c r="I256" s="24"/>
    </row>
    <row r="257" spans="2:9" ht="12.75">
      <c r="B257" s="6"/>
      <c r="C257" s="6"/>
      <c r="D257" s="11"/>
      <c r="E257" s="24"/>
      <c r="F257" s="24"/>
      <c r="G257" s="24"/>
      <c r="H257" s="24"/>
      <c r="I257" s="24"/>
    </row>
    <row r="258" spans="2:9" ht="12.75">
      <c r="B258" s="6"/>
      <c r="C258" s="6"/>
      <c r="D258" s="11"/>
      <c r="E258" s="24"/>
      <c r="F258" s="24"/>
      <c r="G258" s="24"/>
      <c r="H258" s="24"/>
      <c r="I258" s="24"/>
    </row>
    <row r="259" spans="2:9" ht="12.75">
      <c r="B259" s="6"/>
      <c r="C259" s="6"/>
      <c r="D259" s="11"/>
      <c r="E259" s="24"/>
      <c r="F259" s="24"/>
      <c r="G259" s="24"/>
      <c r="H259" s="24"/>
      <c r="I259" s="24"/>
    </row>
    <row r="260" spans="2:9" ht="12.75">
      <c r="B260" s="6"/>
      <c r="C260" s="6"/>
      <c r="D260" s="11"/>
      <c r="E260" s="24"/>
      <c r="F260" s="24"/>
      <c r="G260" s="24"/>
      <c r="H260" s="24"/>
      <c r="I260" s="24"/>
    </row>
    <row r="261" spans="2:9" ht="12.75">
      <c r="B261" s="6"/>
      <c r="C261" s="6"/>
      <c r="D261" s="11"/>
      <c r="E261" s="24"/>
      <c r="F261" s="24"/>
      <c r="G261" s="24"/>
      <c r="H261" s="24"/>
      <c r="I261" s="24"/>
    </row>
    <row r="262" spans="2:9" ht="12.75">
      <c r="B262" s="6"/>
      <c r="C262" s="6"/>
      <c r="D262" s="11"/>
      <c r="E262" s="24"/>
      <c r="F262" s="24"/>
      <c r="G262" s="24"/>
      <c r="H262" s="24"/>
      <c r="I262" s="24"/>
    </row>
    <row r="263" spans="2:9" ht="12.75">
      <c r="B263" s="6"/>
      <c r="C263" s="6"/>
      <c r="D263" s="11"/>
      <c r="E263" s="24"/>
      <c r="F263" s="24"/>
      <c r="G263" s="24"/>
      <c r="H263" s="24"/>
      <c r="I263" s="24"/>
    </row>
    <row r="264" spans="2:9" ht="12.75">
      <c r="B264" s="6"/>
      <c r="C264" s="6"/>
      <c r="D264" s="11"/>
      <c r="E264" s="24"/>
      <c r="F264" s="24"/>
      <c r="G264" s="24"/>
      <c r="H264" s="24"/>
      <c r="I264" s="24"/>
    </row>
    <row r="265" spans="2:9" ht="12.75">
      <c r="B265" s="6"/>
      <c r="C265" s="6"/>
      <c r="D265" s="11"/>
      <c r="E265" s="24"/>
      <c r="F265" s="24"/>
      <c r="G265" s="24"/>
      <c r="H265" s="24"/>
      <c r="I265" s="24"/>
    </row>
    <row r="266" spans="2:9" ht="12.75">
      <c r="B266" s="6"/>
      <c r="C266" s="6"/>
      <c r="D266" s="11"/>
      <c r="E266" s="24"/>
      <c r="F266" s="24"/>
      <c r="G266" s="24"/>
      <c r="H266" s="24"/>
      <c r="I266" s="24"/>
    </row>
    <row r="267" spans="2:9" ht="12.75">
      <c r="B267" s="6"/>
      <c r="C267" s="6"/>
      <c r="D267" s="11"/>
      <c r="E267" s="24"/>
      <c r="F267" s="24"/>
      <c r="G267" s="24"/>
      <c r="H267" s="24"/>
      <c r="I267" s="24"/>
    </row>
    <row r="268" spans="2:9" ht="12.75">
      <c r="B268" s="6"/>
      <c r="C268" s="6"/>
      <c r="D268" s="11"/>
      <c r="E268" s="24"/>
      <c r="F268" s="24"/>
      <c r="G268" s="24"/>
      <c r="H268" s="24"/>
      <c r="I268" s="24"/>
    </row>
    <row r="269" spans="2:9" ht="12.75">
      <c r="B269" s="6"/>
      <c r="C269" s="6"/>
      <c r="D269" s="11"/>
      <c r="E269" s="24"/>
      <c r="F269" s="24"/>
      <c r="G269" s="24"/>
      <c r="H269" s="24"/>
      <c r="I269" s="24"/>
    </row>
    <row r="270" spans="2:9" ht="12.75">
      <c r="B270" s="6"/>
      <c r="C270" s="6"/>
      <c r="D270" s="11"/>
      <c r="E270" s="24"/>
      <c r="F270" s="24"/>
      <c r="G270" s="24"/>
      <c r="H270" s="24"/>
      <c r="I270" s="24"/>
    </row>
    <row r="271" spans="2:9" ht="12.75">
      <c r="B271" s="6"/>
      <c r="C271" s="6"/>
      <c r="D271" s="11"/>
      <c r="E271" s="24"/>
      <c r="F271" s="24"/>
      <c r="G271" s="24"/>
      <c r="H271" s="24"/>
      <c r="I271" s="24"/>
    </row>
    <row r="272" spans="2:9" ht="12.75">
      <c r="B272" s="6"/>
      <c r="C272" s="6"/>
      <c r="D272" s="11"/>
      <c r="E272" s="24"/>
      <c r="F272" s="24"/>
      <c r="G272" s="24"/>
      <c r="H272" s="24"/>
      <c r="I272" s="24"/>
    </row>
    <row r="273" spans="2:9" ht="12.75">
      <c r="B273" s="6"/>
      <c r="C273" s="6"/>
      <c r="D273" s="11"/>
      <c r="E273" s="24"/>
      <c r="F273" s="24"/>
      <c r="G273" s="24"/>
      <c r="H273" s="24"/>
      <c r="I273" s="24"/>
    </row>
    <row r="274" spans="2:9" ht="12.75">
      <c r="B274" s="6"/>
      <c r="C274" s="6"/>
      <c r="D274" s="11"/>
      <c r="E274" s="24"/>
      <c r="F274" s="24"/>
      <c r="G274" s="24"/>
      <c r="H274" s="24"/>
      <c r="I274" s="24"/>
    </row>
    <row r="275" spans="2:9" ht="12.75">
      <c r="B275" s="6"/>
      <c r="C275" s="6"/>
      <c r="D275" s="11"/>
      <c r="E275" s="24"/>
      <c r="F275" s="24"/>
      <c r="G275" s="24"/>
      <c r="H275" s="24"/>
      <c r="I275" s="24"/>
    </row>
    <row r="276" spans="2:9" ht="12.75">
      <c r="B276" s="6"/>
      <c r="C276" s="6"/>
      <c r="D276" s="11"/>
      <c r="E276" s="24"/>
      <c r="F276" s="24"/>
      <c r="G276" s="24"/>
      <c r="H276" s="24"/>
      <c r="I276" s="24"/>
    </row>
    <row r="277" spans="2:9" ht="12.75">
      <c r="B277" s="6"/>
      <c r="C277" s="6"/>
      <c r="D277" s="11"/>
      <c r="E277" s="24"/>
      <c r="F277" s="24"/>
      <c r="G277" s="24"/>
      <c r="H277" s="24"/>
      <c r="I277" s="24"/>
    </row>
    <row r="278" spans="2:9" ht="12.75">
      <c r="B278" s="6"/>
      <c r="C278" s="6"/>
      <c r="D278" s="11"/>
      <c r="E278" s="24"/>
      <c r="F278" s="24"/>
      <c r="G278" s="24"/>
      <c r="H278" s="24"/>
      <c r="I278" s="24"/>
    </row>
    <row r="279" spans="2:9" ht="12.75">
      <c r="B279" s="6"/>
      <c r="C279" s="6"/>
      <c r="D279" s="11"/>
      <c r="E279" s="24"/>
      <c r="F279" s="24"/>
      <c r="G279" s="24"/>
      <c r="H279" s="24"/>
      <c r="I279" s="24"/>
    </row>
    <row r="280" spans="2:9" ht="12.75">
      <c r="B280" s="6"/>
      <c r="C280" s="6"/>
      <c r="D280" s="11"/>
      <c r="E280" s="24"/>
      <c r="F280" s="24"/>
      <c r="G280" s="24"/>
      <c r="H280" s="24"/>
      <c r="I280" s="24"/>
    </row>
    <row r="281" spans="2:9" ht="12.75">
      <c r="B281" s="6"/>
      <c r="C281" s="6"/>
      <c r="D281" s="11"/>
      <c r="E281" s="24"/>
      <c r="F281" s="24"/>
      <c r="G281" s="24"/>
      <c r="H281" s="24"/>
      <c r="I281" s="24"/>
    </row>
    <row r="282" spans="2:9" ht="12.75">
      <c r="B282" s="6"/>
      <c r="C282" s="6"/>
      <c r="D282" s="11"/>
      <c r="E282" s="24"/>
      <c r="F282" s="24"/>
      <c r="G282" s="24"/>
      <c r="H282" s="24"/>
      <c r="I282" s="24"/>
    </row>
    <row r="283" spans="2:9" ht="12.75">
      <c r="B283" s="6"/>
      <c r="C283" s="6"/>
      <c r="D283" s="11"/>
      <c r="E283" s="24"/>
      <c r="F283" s="24"/>
      <c r="G283" s="24"/>
      <c r="H283" s="24"/>
      <c r="I283" s="24"/>
    </row>
    <row r="284" spans="2:9" ht="12.75">
      <c r="B284" s="6"/>
      <c r="C284" s="6"/>
      <c r="D284" s="11"/>
      <c r="E284" s="24"/>
      <c r="F284" s="24"/>
      <c r="G284" s="24"/>
      <c r="H284" s="24"/>
      <c r="I284" s="24"/>
    </row>
    <row r="285" spans="2:9" ht="12.75">
      <c r="B285" s="6"/>
      <c r="C285" s="6"/>
      <c r="D285" s="11"/>
      <c r="E285" s="24"/>
      <c r="F285" s="24"/>
      <c r="G285" s="24"/>
      <c r="H285" s="24"/>
      <c r="I285" s="24"/>
    </row>
    <row r="286" spans="2:9" ht="12.75">
      <c r="B286" s="6"/>
      <c r="C286" s="6"/>
      <c r="D286" s="11"/>
      <c r="E286" s="24"/>
      <c r="F286" s="24"/>
      <c r="G286" s="24"/>
      <c r="H286" s="24"/>
      <c r="I286" s="24"/>
    </row>
    <row r="287" spans="2:9" ht="12.75">
      <c r="B287" s="6"/>
      <c r="C287" s="6"/>
      <c r="D287" s="11"/>
      <c r="E287" s="24"/>
      <c r="F287" s="24"/>
      <c r="G287" s="24"/>
      <c r="H287" s="24"/>
      <c r="I287" s="24"/>
    </row>
    <row r="288" spans="2:9" ht="12.75">
      <c r="B288" s="6"/>
      <c r="C288" s="6"/>
      <c r="D288" s="11"/>
      <c r="E288" s="24"/>
      <c r="F288" s="24"/>
      <c r="G288" s="24"/>
      <c r="H288" s="24"/>
      <c r="I288" s="24"/>
    </row>
    <row r="289" spans="2:9" ht="12.75">
      <c r="B289" s="6"/>
      <c r="C289" s="6"/>
      <c r="D289" s="11"/>
      <c r="E289" s="24"/>
      <c r="F289" s="24"/>
      <c r="G289" s="24"/>
      <c r="H289" s="24"/>
      <c r="I289" s="24"/>
    </row>
    <row r="290" spans="2:9" ht="12.75">
      <c r="B290" s="6"/>
      <c r="C290" s="6"/>
      <c r="D290" s="11"/>
      <c r="E290" s="24"/>
      <c r="F290" s="24"/>
      <c r="G290" s="24"/>
      <c r="H290" s="24"/>
      <c r="I290" s="24"/>
    </row>
    <row r="291" spans="2:9" ht="12.75">
      <c r="B291" s="6"/>
      <c r="C291" s="6"/>
      <c r="D291" s="11"/>
      <c r="E291" s="24"/>
      <c r="F291" s="24"/>
      <c r="G291" s="24"/>
      <c r="H291" s="24"/>
      <c r="I291" s="24"/>
    </row>
    <row r="292" spans="2:9" ht="12.75">
      <c r="B292" s="6"/>
      <c r="C292" s="6"/>
      <c r="D292" s="11"/>
      <c r="E292" s="24"/>
      <c r="F292" s="24"/>
      <c r="G292" s="24"/>
      <c r="H292" s="24"/>
      <c r="I292" s="24"/>
    </row>
    <row r="293" spans="2:9" ht="12.75">
      <c r="B293" s="6"/>
      <c r="C293" s="6"/>
      <c r="D293" s="11"/>
      <c r="E293" s="24"/>
      <c r="F293" s="24"/>
      <c r="G293" s="24"/>
      <c r="H293" s="24"/>
      <c r="I293" s="24"/>
    </row>
    <row r="294" spans="2:9" ht="12.75">
      <c r="B294" s="6"/>
      <c r="C294" s="6"/>
      <c r="D294" s="11"/>
      <c r="E294" s="24"/>
      <c r="F294" s="24"/>
      <c r="G294" s="24"/>
      <c r="H294" s="24"/>
      <c r="I294" s="24"/>
    </row>
    <row r="295" spans="2:9" ht="12.75">
      <c r="B295" s="6"/>
      <c r="C295" s="6"/>
      <c r="D295" s="11"/>
      <c r="E295" s="24"/>
      <c r="F295" s="24"/>
      <c r="G295" s="24"/>
      <c r="H295" s="24"/>
      <c r="I295" s="24"/>
    </row>
    <row r="296" spans="2:9" ht="12.75">
      <c r="B296" s="6"/>
      <c r="C296" s="6"/>
      <c r="D296" s="11"/>
      <c r="E296" s="24"/>
      <c r="F296" s="24"/>
      <c r="G296" s="24"/>
      <c r="H296" s="24"/>
      <c r="I296" s="24"/>
    </row>
    <row r="297" spans="2:9" ht="12.75">
      <c r="B297" s="6"/>
      <c r="C297" s="6"/>
      <c r="D297" s="11"/>
      <c r="E297" s="24"/>
      <c r="F297" s="24"/>
      <c r="G297" s="24"/>
      <c r="H297" s="24"/>
      <c r="I297" s="24"/>
    </row>
    <row r="298" spans="2:9" ht="12.75">
      <c r="B298" s="6"/>
      <c r="C298" s="6"/>
      <c r="D298" s="11"/>
      <c r="E298" s="24"/>
      <c r="F298" s="24"/>
      <c r="G298" s="24"/>
      <c r="H298" s="24"/>
      <c r="I298" s="24"/>
    </row>
    <row r="299" spans="2:9" ht="12.75">
      <c r="B299" s="6"/>
      <c r="C299" s="6"/>
      <c r="D299" s="11"/>
      <c r="E299" s="24"/>
      <c r="F299" s="24"/>
      <c r="G299" s="24"/>
      <c r="H299" s="24"/>
      <c r="I299" s="24"/>
    </row>
    <row r="300" spans="2:9" ht="12.75">
      <c r="B300" s="6"/>
      <c r="C300" s="6"/>
      <c r="D300" s="11"/>
      <c r="E300" s="24"/>
      <c r="F300" s="24"/>
      <c r="G300" s="24"/>
      <c r="H300" s="24"/>
      <c r="I300" s="24"/>
    </row>
    <row r="301" spans="2:9" ht="12.75">
      <c r="B301" s="6"/>
      <c r="C301" s="6"/>
      <c r="D301" s="11"/>
      <c r="E301" s="24"/>
      <c r="F301" s="24"/>
      <c r="G301" s="24"/>
      <c r="H301" s="24"/>
      <c r="I301" s="24"/>
    </row>
    <row r="302" spans="2:9" ht="12.75">
      <c r="B302" s="6"/>
      <c r="C302" s="6"/>
      <c r="D302" s="11"/>
      <c r="E302" s="24"/>
      <c r="F302" s="24"/>
      <c r="G302" s="24"/>
      <c r="H302" s="24"/>
      <c r="I302" s="24"/>
    </row>
    <row r="303" spans="2:9" ht="12.75">
      <c r="B303" s="6"/>
      <c r="C303" s="6"/>
      <c r="D303" s="11"/>
      <c r="E303" s="24"/>
      <c r="F303" s="24"/>
      <c r="G303" s="24"/>
      <c r="H303" s="24"/>
      <c r="I303" s="24"/>
    </row>
    <row r="304" spans="2:9" ht="12.75">
      <c r="B304" s="6"/>
      <c r="C304" s="6"/>
      <c r="D304" s="11"/>
      <c r="E304" s="24"/>
      <c r="F304" s="24"/>
      <c r="G304" s="24"/>
      <c r="H304" s="24"/>
      <c r="I304" s="24"/>
    </row>
    <row r="305" spans="2:9" ht="12.75">
      <c r="B305" s="6"/>
      <c r="C305" s="6"/>
      <c r="D305" s="11"/>
      <c r="E305" s="24"/>
      <c r="F305" s="24"/>
      <c r="G305" s="24"/>
      <c r="H305" s="24"/>
      <c r="I305" s="24"/>
    </row>
    <row r="306" spans="2:9" ht="12.75">
      <c r="B306" s="6"/>
      <c r="C306" s="6"/>
      <c r="D306" s="11"/>
      <c r="E306" s="24"/>
      <c r="F306" s="24"/>
      <c r="G306" s="24"/>
      <c r="H306" s="24"/>
      <c r="I306" s="24"/>
    </row>
    <row r="307" spans="2:9" ht="12.75">
      <c r="B307" s="6"/>
      <c r="C307" s="6"/>
      <c r="D307" s="11"/>
      <c r="E307" s="24"/>
      <c r="F307" s="24"/>
      <c r="G307" s="24"/>
      <c r="H307" s="24"/>
      <c r="I307" s="24"/>
    </row>
    <row r="308" spans="2:9" ht="12.75">
      <c r="B308" s="6"/>
      <c r="C308" s="6"/>
      <c r="D308" s="11"/>
      <c r="E308" s="24"/>
      <c r="F308" s="24"/>
      <c r="G308" s="24"/>
      <c r="H308" s="24"/>
      <c r="I308" s="24"/>
    </row>
    <row r="309" spans="2:9" ht="12.75">
      <c r="B309" s="6"/>
      <c r="C309" s="6"/>
      <c r="D309" s="11"/>
      <c r="E309" s="24"/>
      <c r="F309" s="24"/>
      <c r="G309" s="24"/>
      <c r="H309" s="24"/>
      <c r="I309" s="24"/>
    </row>
    <row r="310" spans="2:9" ht="12.75">
      <c r="B310" s="6"/>
      <c r="C310" s="6"/>
      <c r="D310" s="11"/>
      <c r="E310" s="24"/>
      <c r="F310" s="24"/>
      <c r="G310" s="24"/>
      <c r="H310" s="24"/>
      <c r="I310" s="24"/>
    </row>
    <row r="311" spans="2:9" ht="12.75">
      <c r="B311" s="6"/>
      <c r="C311" s="6"/>
      <c r="D311" s="11"/>
      <c r="E311" s="24"/>
      <c r="F311" s="24"/>
      <c r="G311" s="24"/>
      <c r="H311" s="24"/>
      <c r="I311" s="24"/>
    </row>
    <row r="312" spans="2:9" ht="12.75">
      <c r="B312" s="6"/>
      <c r="C312" s="6"/>
      <c r="D312" s="11"/>
      <c r="E312" s="24"/>
      <c r="F312" s="24"/>
      <c r="G312" s="24"/>
      <c r="H312" s="24"/>
      <c r="I312" s="24"/>
    </row>
    <row r="313" spans="2:9" ht="12.75">
      <c r="B313" s="6"/>
      <c r="C313" s="6"/>
      <c r="D313" s="11"/>
      <c r="E313" s="24"/>
      <c r="F313" s="24"/>
      <c r="G313" s="24"/>
      <c r="H313" s="24"/>
      <c r="I313" s="24"/>
    </row>
    <row r="314" spans="2:4" ht="12.75">
      <c r="B314" s="6"/>
      <c r="C314" s="6"/>
      <c r="D314" s="11"/>
    </row>
    <row r="315" spans="2:4" ht="12.75">
      <c r="B315" s="6"/>
      <c r="C315" s="6"/>
      <c r="D315" s="11"/>
    </row>
    <row r="316" spans="2:4" ht="12.75">
      <c r="B316" s="6"/>
      <c r="C316" s="6"/>
      <c r="D316" s="11"/>
    </row>
    <row r="317" spans="2:4" ht="12.75">
      <c r="B317" s="6"/>
      <c r="C317" s="6"/>
      <c r="D317" s="11"/>
    </row>
    <row r="318" spans="2:4" ht="12.75">
      <c r="B318" s="6"/>
      <c r="C318" s="6"/>
      <c r="D318" s="11"/>
    </row>
    <row r="319" spans="2:4" ht="12.75">
      <c r="B319" s="6"/>
      <c r="C319" s="6"/>
      <c r="D319" s="11"/>
    </row>
    <row r="320" spans="2:4" ht="12.75">
      <c r="B320" s="6"/>
      <c r="C320" s="6"/>
      <c r="D320" s="11"/>
    </row>
    <row r="321" spans="2:4" ht="12.75">
      <c r="B321" s="6"/>
      <c r="C321" s="6"/>
      <c r="D321" s="11"/>
    </row>
    <row r="322" spans="2:4" ht="12.75">
      <c r="B322" s="6"/>
      <c r="C322" s="6"/>
      <c r="D322" s="11"/>
    </row>
    <row r="323" spans="2:4" ht="12.75">
      <c r="B323" s="6"/>
      <c r="C323" s="6"/>
      <c r="D323" s="11"/>
    </row>
    <row r="324" spans="2:4" ht="12.75">
      <c r="B324" s="6"/>
      <c r="C324" s="6"/>
      <c r="D324" s="11"/>
    </row>
    <row r="325" spans="2:4" ht="12.75">
      <c r="B325" s="6"/>
      <c r="C325" s="6"/>
      <c r="D325" s="11"/>
    </row>
    <row r="326" spans="2:4" ht="12.75">
      <c r="B326" s="6"/>
      <c r="C326" s="6"/>
      <c r="D326" s="11"/>
    </row>
    <row r="327" spans="2:4" ht="12.75">
      <c r="B327" s="6"/>
      <c r="C327" s="6"/>
      <c r="D327" s="11"/>
    </row>
    <row r="328" spans="2:4" ht="12.75">
      <c r="B328" s="6"/>
      <c r="C328" s="6"/>
      <c r="D328" s="11"/>
    </row>
    <row r="329" spans="2:4" ht="12.75">
      <c r="B329" s="6"/>
      <c r="C329" s="6"/>
      <c r="D329" s="11"/>
    </row>
    <row r="330" spans="2:4" ht="12.75">
      <c r="B330" s="6"/>
      <c r="C330" s="6"/>
      <c r="D330" s="11"/>
    </row>
    <row r="331" spans="2:4" ht="12.75">
      <c r="B331" s="6"/>
      <c r="C331" s="6"/>
      <c r="D331" s="11"/>
    </row>
    <row r="332" spans="2:4" ht="12.75">
      <c r="B332" s="6"/>
      <c r="C332" s="6"/>
      <c r="D332" s="11"/>
    </row>
    <row r="333" spans="2:4" ht="12.75">
      <c r="B333" s="6"/>
      <c r="C333" s="6"/>
      <c r="D333" s="11"/>
    </row>
    <row r="334" spans="2:4" ht="12.75">
      <c r="B334" s="6"/>
      <c r="C334" s="6"/>
      <c r="D334" s="11"/>
    </row>
    <row r="335" spans="2:4" ht="12.75">
      <c r="B335" s="6"/>
      <c r="C335" s="6"/>
      <c r="D335" s="11"/>
    </row>
    <row r="336" spans="2:4" ht="12.75">
      <c r="B336" s="6"/>
      <c r="C336" s="6"/>
      <c r="D336" s="11"/>
    </row>
    <row r="337" spans="2:4" ht="12.75">
      <c r="B337" s="6"/>
      <c r="C337" s="6"/>
      <c r="D337" s="11"/>
    </row>
    <row r="338" spans="2:4" ht="12.75">
      <c r="B338" s="6"/>
      <c r="C338" s="6"/>
      <c r="D338" s="11"/>
    </row>
    <row r="339" spans="2:4" ht="12.75">
      <c r="B339" s="6"/>
      <c r="C339" s="6"/>
      <c r="D339" s="11"/>
    </row>
    <row r="340" spans="2:4" ht="12.75">
      <c r="B340" s="6"/>
      <c r="C340" s="6"/>
      <c r="D340" s="11"/>
    </row>
    <row r="341" spans="2:4" ht="12.75">
      <c r="B341" s="6"/>
      <c r="C341" s="6"/>
      <c r="D341" s="11"/>
    </row>
    <row r="342" spans="2:4" ht="12.75">
      <c r="B342" s="6"/>
      <c r="C342" s="6"/>
      <c r="D342" s="11"/>
    </row>
    <row r="343" spans="2:4" ht="12.75">
      <c r="B343" s="6"/>
      <c r="C343" s="6"/>
      <c r="D343" s="11"/>
    </row>
    <row r="344" spans="2:4" ht="12.75">
      <c r="B344" s="6"/>
      <c r="C344" s="6"/>
      <c r="D344" s="11"/>
    </row>
    <row r="345" spans="2:4" ht="12.75">
      <c r="B345" s="6"/>
      <c r="C345" s="6"/>
      <c r="D345" s="11"/>
    </row>
    <row r="346" spans="2:4" ht="12.75">
      <c r="B346" s="6"/>
      <c r="C346" s="6"/>
      <c r="D346" s="11"/>
    </row>
    <row r="347" spans="2:4" ht="12.75">
      <c r="B347" s="6"/>
      <c r="C347" s="6"/>
      <c r="D347" s="11"/>
    </row>
    <row r="348" spans="2:4" ht="12.75">
      <c r="B348" s="6"/>
      <c r="C348" s="6"/>
      <c r="D348" s="11"/>
    </row>
    <row r="349" spans="2:4" ht="12.75">
      <c r="B349" s="6"/>
      <c r="C349" s="6"/>
      <c r="D349" s="11"/>
    </row>
    <row r="350" spans="2:4" ht="12.75">
      <c r="B350" s="6"/>
      <c r="C350" s="6"/>
      <c r="D350" s="11"/>
    </row>
    <row r="351" spans="2:4" ht="12.75">
      <c r="B351" s="6"/>
      <c r="C351" s="6"/>
      <c r="D351" s="11"/>
    </row>
    <row r="352" spans="2:4" ht="12.75">
      <c r="B352" s="6"/>
      <c r="C352" s="6"/>
      <c r="D352" s="11"/>
    </row>
    <row r="353" spans="2:4" ht="12.75">
      <c r="B353" s="6"/>
      <c r="C353" s="6"/>
      <c r="D353" s="11"/>
    </row>
    <row r="354" spans="2:4" ht="12.75">
      <c r="B354" s="6"/>
      <c r="C354" s="6"/>
      <c r="D354" s="11"/>
    </row>
    <row r="355" spans="2:4" ht="12.75">
      <c r="B355" s="6"/>
      <c r="C355" s="6"/>
      <c r="D355" s="11"/>
    </row>
    <row r="356" spans="2:4" ht="12.75">
      <c r="B356" s="6"/>
      <c r="C356" s="6"/>
      <c r="D356" s="11"/>
    </row>
    <row r="357" spans="2:4" ht="12.75">
      <c r="B357" s="6"/>
      <c r="C357" s="6"/>
      <c r="D357" s="11"/>
    </row>
    <row r="358" spans="2:4" ht="12.75">
      <c r="B358" s="6"/>
      <c r="C358" s="6"/>
      <c r="D358" s="11"/>
    </row>
    <row r="359" spans="2:4" ht="12.75">
      <c r="B359" s="6"/>
      <c r="C359" s="6"/>
      <c r="D359" s="11"/>
    </row>
    <row r="360" spans="2:4" ht="12.75">
      <c r="B360" s="6"/>
      <c r="C360" s="6"/>
      <c r="D360" s="11"/>
    </row>
    <row r="361" spans="2:4" ht="12.75">
      <c r="B361" s="6"/>
      <c r="C361" s="6"/>
      <c r="D361" s="11"/>
    </row>
    <row r="362" spans="2:4" ht="12.75">
      <c r="B362" s="6"/>
      <c r="C362" s="6"/>
      <c r="D362" s="11"/>
    </row>
    <row r="363" spans="2:4" ht="12.75">
      <c r="B363" s="6"/>
      <c r="C363" s="6"/>
      <c r="D363" s="11"/>
    </row>
    <row r="364" spans="2:4" ht="12.75">
      <c r="B364" s="6"/>
      <c r="C364" s="6"/>
      <c r="D364" s="11"/>
    </row>
    <row r="365" spans="2:4" ht="12.75">
      <c r="B365" s="6"/>
      <c r="C365" s="6"/>
      <c r="D365" s="11"/>
    </row>
    <row r="366" spans="2:4" ht="12.75">
      <c r="B366" s="6"/>
      <c r="C366" s="6"/>
      <c r="D366" s="11"/>
    </row>
    <row r="367" spans="2:4" ht="12.75">
      <c r="B367" s="6"/>
      <c r="C367" s="6"/>
      <c r="D367" s="11"/>
    </row>
    <row r="368" spans="2:4" ht="12.75">
      <c r="B368" s="6"/>
      <c r="C368" s="6"/>
      <c r="D368" s="11"/>
    </row>
    <row r="369" spans="2:4" ht="12.75">
      <c r="B369" s="6"/>
      <c r="C369" s="6"/>
      <c r="D369" s="11"/>
    </row>
    <row r="370" spans="2:4" ht="12.75">
      <c r="B370" s="6"/>
      <c r="C370" s="6"/>
      <c r="D370" s="11"/>
    </row>
    <row r="371" spans="2:4" ht="12.75">
      <c r="B371" s="6"/>
      <c r="C371" s="6"/>
      <c r="D371" s="11"/>
    </row>
    <row r="372" spans="2:4" ht="12.75">
      <c r="B372" s="6"/>
      <c r="C372" s="6"/>
      <c r="D372" s="11"/>
    </row>
    <row r="373" spans="2:4" ht="12.75">
      <c r="B373" s="6"/>
      <c r="C373" s="6"/>
      <c r="D373" s="11"/>
    </row>
    <row r="374" spans="2:4" ht="12.75">
      <c r="B374" s="6"/>
      <c r="C374" s="6"/>
      <c r="D374" s="11"/>
    </row>
    <row r="375" spans="2:4" ht="12.75">
      <c r="B375" s="6"/>
      <c r="C375" s="6"/>
      <c r="D375" s="11"/>
    </row>
    <row r="376" spans="2:4" ht="12.75">
      <c r="B376" s="6"/>
      <c r="C376" s="6"/>
      <c r="D376" s="11"/>
    </row>
    <row r="377" spans="2:4" ht="12.75">
      <c r="B377" s="6"/>
      <c r="C377" s="6"/>
      <c r="D377" s="11"/>
    </row>
    <row r="378" spans="2:4" ht="12.75">
      <c r="B378" s="6"/>
      <c r="C378" s="6"/>
      <c r="D378" s="11"/>
    </row>
    <row r="379" spans="2:4" ht="12.75">
      <c r="B379" s="6"/>
      <c r="C379" s="6"/>
      <c r="D379" s="11"/>
    </row>
    <row r="380" spans="2:4" ht="12.75">
      <c r="B380" s="6"/>
      <c r="C380" s="6"/>
      <c r="D380" s="11"/>
    </row>
    <row r="381" spans="2:4" ht="12.75">
      <c r="B381" s="6"/>
      <c r="C381" s="6"/>
      <c r="D381" s="11"/>
    </row>
    <row r="382" spans="2:4" ht="12.75">
      <c r="B382" s="6"/>
      <c r="C382" s="6"/>
      <c r="D382" s="11"/>
    </row>
    <row r="383" spans="2:4" ht="12.75">
      <c r="B383" s="6"/>
      <c r="C383" s="6"/>
      <c r="D383" s="11"/>
    </row>
    <row r="384" spans="2:4" ht="12.75">
      <c r="B384" s="6"/>
      <c r="C384" s="6"/>
      <c r="D384" s="11"/>
    </row>
    <row r="385" spans="2:4" ht="12.75">
      <c r="B385" s="6"/>
      <c r="C385" s="6"/>
      <c r="D385" s="11"/>
    </row>
    <row r="386" spans="2:4" ht="12.75">
      <c r="B386" s="6"/>
      <c r="C386" s="6"/>
      <c r="D386" s="11"/>
    </row>
    <row r="387" spans="2:4" ht="12.75">
      <c r="B387" s="6"/>
      <c r="C387" s="6"/>
      <c r="D387" s="11"/>
    </row>
    <row r="388" spans="2:4" ht="12.75">
      <c r="B388" s="6"/>
      <c r="C388" s="6"/>
      <c r="D388" s="11"/>
    </row>
    <row r="389" spans="2:4" ht="12.75">
      <c r="B389" s="6"/>
      <c r="C389" s="6"/>
      <c r="D389" s="11"/>
    </row>
    <row r="390" spans="2:4" ht="12.75">
      <c r="B390" s="6"/>
      <c r="C390" s="6"/>
      <c r="D390" s="11"/>
    </row>
    <row r="391" spans="2:4" ht="12.75">
      <c r="B391" s="6"/>
      <c r="C391" s="6"/>
      <c r="D391" s="11"/>
    </row>
    <row r="392" spans="2:4" ht="12.75">
      <c r="B392" s="6"/>
      <c r="C392" s="6"/>
      <c r="D392" s="11"/>
    </row>
    <row r="393" spans="2:4" ht="12.75">
      <c r="B393" s="6"/>
      <c r="C393" s="6"/>
      <c r="D393" s="11"/>
    </row>
    <row r="394" spans="2:4" ht="12.75">
      <c r="B394" s="6"/>
      <c r="C394" s="6"/>
      <c r="D394" s="11"/>
    </row>
    <row r="395" spans="2:4" ht="12.75">
      <c r="B395" s="6"/>
      <c r="C395" s="6"/>
      <c r="D395" s="11"/>
    </row>
    <row r="396" spans="2:4" ht="12.75">
      <c r="B396" s="6"/>
      <c r="C396" s="6"/>
      <c r="D396" s="11"/>
    </row>
    <row r="397" spans="2:4" ht="12.75">
      <c r="B397" s="6"/>
      <c r="C397" s="6"/>
      <c r="D397" s="11"/>
    </row>
    <row r="398" spans="2:4" ht="12.75">
      <c r="B398" s="6"/>
      <c r="C398" s="6"/>
      <c r="D398" s="11"/>
    </row>
    <row r="399" spans="2:4" ht="12.75">
      <c r="B399" s="6"/>
      <c r="C399" s="6"/>
      <c r="D399" s="11"/>
    </row>
    <row r="400" spans="2:4" ht="12.75">
      <c r="B400" s="6"/>
      <c r="C400" s="6"/>
      <c r="D400" s="11"/>
    </row>
    <row r="401" spans="2:4" ht="12.75">
      <c r="B401" s="6"/>
      <c r="C401" s="6"/>
      <c r="D401" s="11"/>
    </row>
    <row r="402" spans="2:4" ht="12.75">
      <c r="B402" s="6"/>
      <c r="C402" s="6"/>
      <c r="D402" s="11"/>
    </row>
    <row r="403" spans="2:4" ht="12.75">
      <c r="B403" s="6"/>
      <c r="C403" s="6"/>
      <c r="D403" s="11"/>
    </row>
    <row r="404" spans="2:4" ht="12.75">
      <c r="B404" s="6"/>
      <c r="C404" s="6"/>
      <c r="D404" s="11"/>
    </row>
    <row r="405" spans="2:4" ht="12.75">
      <c r="B405" s="6"/>
      <c r="C405" s="6"/>
      <c r="D405" s="11"/>
    </row>
    <row r="406" spans="2:4" ht="12.75">
      <c r="B406" s="6"/>
      <c r="C406" s="6"/>
      <c r="D406" s="11"/>
    </row>
    <row r="407" spans="2:4" ht="12.75">
      <c r="B407" s="6"/>
      <c r="C407" s="6"/>
      <c r="D407" s="11"/>
    </row>
    <row r="408" spans="2:4" ht="12.75">
      <c r="B408" s="6"/>
      <c r="C408" s="6"/>
      <c r="D408" s="11"/>
    </row>
    <row r="409" spans="2:4" ht="12.75">
      <c r="B409" s="6"/>
      <c r="C409" s="6"/>
      <c r="D409" s="11"/>
    </row>
    <row r="410" spans="2:4" ht="12.75">
      <c r="B410" s="6"/>
      <c r="C410" s="6"/>
      <c r="D410" s="11"/>
    </row>
    <row r="411" spans="2:4" ht="12.75">
      <c r="B411" s="6"/>
      <c r="C411" s="6"/>
      <c r="D411" s="11"/>
    </row>
    <row r="412" spans="2:4" ht="12.75">
      <c r="B412" s="6"/>
      <c r="C412" s="6"/>
      <c r="D412" s="11"/>
    </row>
    <row r="413" spans="2:4" ht="12.75">
      <c r="B413" s="6"/>
      <c r="C413" s="6"/>
      <c r="D413" s="11"/>
    </row>
    <row r="414" spans="2:4" ht="12.75">
      <c r="B414" s="6"/>
      <c r="C414" s="6"/>
      <c r="D414" s="11"/>
    </row>
    <row r="415" spans="2:4" ht="12.75">
      <c r="B415" s="6"/>
      <c r="C415" s="6"/>
      <c r="D415" s="11"/>
    </row>
    <row r="416" spans="2:4" ht="12.75">
      <c r="B416" s="6"/>
      <c r="C416" s="6"/>
      <c r="D416" s="11"/>
    </row>
    <row r="417" spans="2:4" ht="12.75">
      <c r="B417" s="6"/>
      <c r="C417" s="6"/>
      <c r="D417" s="11"/>
    </row>
    <row r="418" spans="2:4" ht="12.75">
      <c r="B418" s="6"/>
      <c r="C418" s="6"/>
      <c r="D418" s="11"/>
    </row>
    <row r="419" spans="2:4" ht="12.75">
      <c r="B419" s="6"/>
      <c r="C419" s="6"/>
      <c r="D419" s="11"/>
    </row>
    <row r="420" spans="2:4" ht="12.75">
      <c r="B420" s="6"/>
      <c r="C420" s="6"/>
      <c r="D420" s="11"/>
    </row>
    <row r="421" spans="2:4" ht="12.75">
      <c r="B421" s="6"/>
      <c r="C421" s="6"/>
      <c r="D421" s="11"/>
    </row>
    <row r="422" spans="2:3" ht="12.75">
      <c r="B422" s="6"/>
      <c r="C422" s="6"/>
    </row>
    <row r="423" spans="2:3" ht="12.75">
      <c r="B423" s="6"/>
      <c r="C423" s="6"/>
    </row>
    <row r="424" spans="2:3" ht="12.75">
      <c r="B424" s="6"/>
      <c r="C424" s="6"/>
    </row>
    <row r="425" spans="2:3" ht="12.75">
      <c r="B425" s="6"/>
      <c r="C425" s="6"/>
    </row>
    <row r="426" spans="2:3" ht="12.75">
      <c r="B426" s="6"/>
      <c r="C426" s="6"/>
    </row>
    <row r="427" spans="2:3" ht="12.75">
      <c r="B427" s="6"/>
      <c r="C427" s="6"/>
    </row>
    <row r="428" spans="2:3" ht="12.75">
      <c r="B428" s="6"/>
      <c r="C428" s="6"/>
    </row>
    <row r="429" spans="2:3" ht="12.75">
      <c r="B429" s="6"/>
      <c r="C429" s="6"/>
    </row>
    <row r="430" spans="2:3" ht="12.75">
      <c r="B430" s="6"/>
      <c r="C430" s="6"/>
    </row>
    <row r="431" spans="2:3" ht="12.75">
      <c r="B431" s="6"/>
      <c r="C431" s="6"/>
    </row>
    <row r="432" spans="2:3" ht="12.75">
      <c r="B432" s="6"/>
      <c r="C432" s="6"/>
    </row>
    <row r="433" spans="2:3" ht="12.75">
      <c r="B433" s="6"/>
      <c r="C433" s="6"/>
    </row>
    <row r="434" spans="2:3" ht="12.75">
      <c r="B434" s="6"/>
      <c r="C434" s="6"/>
    </row>
    <row r="435" spans="2:3" ht="12.75">
      <c r="B435" s="6"/>
      <c r="C435" s="6"/>
    </row>
    <row r="436" spans="2:3" ht="12.75">
      <c r="B436" s="6"/>
      <c r="C436" s="6"/>
    </row>
    <row r="437" spans="2:3" ht="12.75">
      <c r="B437" s="6"/>
      <c r="C437" s="6"/>
    </row>
    <row r="438" spans="2:3" ht="12.75">
      <c r="B438" s="6"/>
      <c r="C438" s="6"/>
    </row>
    <row r="439" spans="2:3" ht="12.75">
      <c r="B439" s="6"/>
      <c r="C439" s="6"/>
    </row>
    <row r="440" spans="2:3" ht="12.75">
      <c r="B440" s="6"/>
      <c r="C440" s="6"/>
    </row>
    <row r="441" spans="2:3" ht="12.75">
      <c r="B441" s="6"/>
      <c r="C441" s="6"/>
    </row>
    <row r="442" spans="2:3" ht="12.75">
      <c r="B442" s="6"/>
      <c r="C442" s="6"/>
    </row>
    <row r="443" spans="2:3" ht="12.75">
      <c r="B443" s="6"/>
      <c r="C443" s="6"/>
    </row>
    <row r="444" spans="2:3" ht="12.75">
      <c r="B444" s="6"/>
      <c r="C444" s="6"/>
    </row>
    <row r="445" spans="2:3" ht="12.75">
      <c r="B445" s="6"/>
      <c r="C445" s="6"/>
    </row>
    <row r="446" spans="2:3" ht="12.75">
      <c r="B446" s="6"/>
      <c r="C446" s="6"/>
    </row>
    <row r="447" spans="2:3" ht="12.75">
      <c r="B447" s="6"/>
      <c r="C447" s="6"/>
    </row>
    <row r="448" spans="2:3" ht="12.75">
      <c r="B448" s="6"/>
      <c r="C448" s="6"/>
    </row>
    <row r="449" spans="2:3" ht="12.75">
      <c r="B449" s="6"/>
      <c r="C449" s="6"/>
    </row>
    <row r="450" spans="2:3" ht="12.75">
      <c r="B450" s="6"/>
      <c r="C450" s="6"/>
    </row>
    <row r="451" spans="2:3" ht="12.75">
      <c r="B451" s="6"/>
      <c r="C451" s="6"/>
    </row>
    <row r="452" spans="2:3" ht="12.75">
      <c r="B452" s="6"/>
      <c r="C452" s="6"/>
    </row>
    <row r="453" spans="2:3" ht="12.75">
      <c r="B453" s="6"/>
      <c r="C453" s="6"/>
    </row>
    <row r="454" spans="2:3" ht="12.75">
      <c r="B454" s="6"/>
      <c r="C454" s="6"/>
    </row>
    <row r="455" spans="2:3" ht="12.75">
      <c r="B455" s="6"/>
      <c r="C455" s="6"/>
    </row>
    <row r="456" spans="2:3" ht="12.75">
      <c r="B456" s="6"/>
      <c r="C456" s="6"/>
    </row>
    <row r="457" spans="2:3" ht="12.75">
      <c r="B457" s="6"/>
      <c r="C457" s="6"/>
    </row>
    <row r="458" spans="2:3" ht="12.75">
      <c r="B458" s="6"/>
      <c r="C458" s="6"/>
    </row>
    <row r="459" spans="2:3" ht="12.75">
      <c r="B459" s="6"/>
      <c r="C459" s="6"/>
    </row>
    <row r="460" spans="2:3" ht="12.75">
      <c r="B460" s="6"/>
      <c r="C460" s="6"/>
    </row>
    <row r="461" spans="2:3" ht="12.75">
      <c r="B461" s="6"/>
      <c r="C461" s="6"/>
    </row>
    <row r="462" spans="2:3" ht="12.75">
      <c r="B462" s="6"/>
      <c r="C462" s="6"/>
    </row>
    <row r="463" spans="2:3" ht="12.75">
      <c r="B463" s="6"/>
      <c r="C463" s="6"/>
    </row>
    <row r="464" spans="2:3" ht="12.75">
      <c r="B464" s="6"/>
      <c r="C464" s="6"/>
    </row>
    <row r="465" spans="2:3" ht="12.75">
      <c r="B465" s="6"/>
      <c r="C465" s="6"/>
    </row>
    <row r="466" spans="2:3" ht="12.75">
      <c r="B466" s="6"/>
      <c r="C466" s="6"/>
    </row>
    <row r="467" spans="2:3" ht="12.75">
      <c r="B467" s="6"/>
      <c r="C467" s="6"/>
    </row>
    <row r="468" spans="2:3" ht="12.75">
      <c r="B468" s="6"/>
      <c r="C468" s="6"/>
    </row>
    <row r="469" spans="2:3" ht="12.75">
      <c r="B469" s="6"/>
      <c r="C469" s="6"/>
    </row>
    <row r="470" spans="2:3" ht="12.75">
      <c r="B470" s="6"/>
      <c r="C470" s="6"/>
    </row>
    <row r="471" spans="2:3" ht="12.75">
      <c r="B471" s="6"/>
      <c r="C471" s="6"/>
    </row>
    <row r="472" spans="2:3" ht="12.75">
      <c r="B472" s="6"/>
      <c r="C472" s="6"/>
    </row>
    <row r="473" spans="2:3" ht="12.75">
      <c r="B473" s="6"/>
      <c r="C473" s="6"/>
    </row>
    <row r="474" spans="2:3" ht="12.75">
      <c r="B474" s="6"/>
      <c r="C474" s="6"/>
    </row>
    <row r="475" spans="2:3" ht="12.75">
      <c r="B475" s="6"/>
      <c r="C475" s="6"/>
    </row>
    <row r="476" spans="2:3" ht="12.75">
      <c r="B476" s="6"/>
      <c r="C476" s="6"/>
    </row>
    <row r="477" spans="2:3" ht="12.75">
      <c r="B477" s="6"/>
      <c r="C477" s="6"/>
    </row>
    <row r="478" spans="2:3" ht="12.75">
      <c r="B478" s="6"/>
      <c r="C478" s="6"/>
    </row>
    <row r="479" spans="2:3" ht="12.75">
      <c r="B479" s="6"/>
      <c r="C479" s="6"/>
    </row>
    <row r="480" spans="2:3" ht="12.75">
      <c r="B480" s="6"/>
      <c r="C480" s="6"/>
    </row>
    <row r="481" spans="2:3" ht="12.75">
      <c r="B481" s="6"/>
      <c r="C481" s="6"/>
    </row>
    <row r="482" spans="2:3" ht="12.75">
      <c r="B482" s="6"/>
      <c r="C482" s="6"/>
    </row>
    <row r="483" spans="2:3" ht="12.75">
      <c r="B483" s="6"/>
      <c r="C483" s="6"/>
    </row>
    <row r="484" spans="2:3" ht="12.75">
      <c r="B484" s="6"/>
      <c r="C484" s="6"/>
    </row>
    <row r="485" spans="2:3" ht="12.75">
      <c r="B485" s="6"/>
      <c r="C485" s="6"/>
    </row>
    <row r="486" spans="2:3" ht="12.75">
      <c r="B486" s="6"/>
      <c r="C486" s="6"/>
    </row>
    <row r="487" spans="2:3" ht="12.75">
      <c r="B487" s="6"/>
      <c r="C487" s="6"/>
    </row>
    <row r="488" spans="2:3" ht="12.75">
      <c r="B488" s="6"/>
      <c r="C488" s="6"/>
    </row>
    <row r="489" spans="2:3" ht="12.75">
      <c r="B489" s="6"/>
      <c r="C489" s="6"/>
    </row>
    <row r="490" spans="2:3" ht="12.75">
      <c r="B490" s="6"/>
      <c r="C490" s="6"/>
    </row>
    <row r="491" spans="2:3" ht="12.75">
      <c r="B491" s="6"/>
      <c r="C491" s="6"/>
    </row>
    <row r="492" spans="2:3" ht="12.75">
      <c r="B492" s="6"/>
      <c r="C492" s="6"/>
    </row>
    <row r="493" spans="2:3" ht="12.75">
      <c r="B493" s="6"/>
      <c r="C493" s="6"/>
    </row>
    <row r="494" spans="2:3" ht="12.75">
      <c r="B494" s="6"/>
      <c r="C494" s="6"/>
    </row>
    <row r="495" spans="2:3" ht="12.75">
      <c r="B495" s="6"/>
      <c r="C495" s="6"/>
    </row>
    <row r="496" spans="2:3" ht="12.75">
      <c r="B496" s="6"/>
      <c r="C496" s="6"/>
    </row>
    <row r="497" spans="2:3" ht="12.75">
      <c r="B497" s="6"/>
      <c r="C497" s="6"/>
    </row>
    <row r="498" spans="2:3" ht="12.75">
      <c r="B498" s="6"/>
      <c r="C498" s="6"/>
    </row>
    <row r="499" spans="2:3" ht="12.75">
      <c r="B499" s="6"/>
      <c r="C499" s="6"/>
    </row>
    <row r="500" spans="2:3" ht="12.75">
      <c r="B500" s="6"/>
      <c r="C500" s="6"/>
    </row>
    <row r="501" spans="2:3" ht="12.75">
      <c r="B501" s="6"/>
      <c r="C501" s="6"/>
    </row>
    <row r="502" spans="2:3" ht="12.75">
      <c r="B502" s="6"/>
      <c r="C502" s="6"/>
    </row>
    <row r="503" spans="2:3" ht="12.75">
      <c r="B503" s="6"/>
      <c r="C503" s="6"/>
    </row>
    <row r="504" spans="2:3" ht="12.75">
      <c r="B504" s="6"/>
      <c r="C504" s="6"/>
    </row>
    <row r="505" spans="2:3" ht="12.75">
      <c r="B505" s="6"/>
      <c r="C505" s="6"/>
    </row>
    <row r="506" spans="2:3" ht="12.75">
      <c r="B506" s="6"/>
      <c r="C506" s="6"/>
    </row>
    <row r="507" spans="2:3" ht="12.75">
      <c r="B507" s="6"/>
      <c r="C507" s="6"/>
    </row>
    <row r="508" spans="2:3" ht="12.75">
      <c r="B508" s="6"/>
      <c r="C508" s="6"/>
    </row>
    <row r="509" spans="2:3" ht="12.75">
      <c r="B509" s="6"/>
      <c r="C509" s="6"/>
    </row>
    <row r="510" spans="2:3" ht="12.75">
      <c r="B510" s="6"/>
      <c r="C510" s="6"/>
    </row>
    <row r="511" spans="2:3" ht="12.75">
      <c r="B511" s="6"/>
      <c r="C511" s="6"/>
    </row>
    <row r="512" spans="2:3" ht="12.75">
      <c r="B512" s="6"/>
      <c r="C512" s="6"/>
    </row>
    <row r="513" spans="2:3" ht="12.75">
      <c r="B513" s="6"/>
      <c r="C513" s="6"/>
    </row>
    <row r="514" spans="2:3" ht="12.75">
      <c r="B514" s="6"/>
      <c r="C514" s="6"/>
    </row>
    <row r="515" spans="2:3" ht="12.75">
      <c r="B515" s="6"/>
      <c r="C515" s="6"/>
    </row>
    <row r="516" spans="2:3" ht="12.75">
      <c r="B516" s="6"/>
      <c r="C516" s="6"/>
    </row>
    <row r="517" spans="2:3" ht="12.75">
      <c r="B517" s="6"/>
      <c r="C517" s="6"/>
    </row>
    <row r="518" spans="2:3" ht="12.75">
      <c r="B518" s="6"/>
      <c r="C518" s="6"/>
    </row>
    <row r="519" spans="2:3" ht="12.75">
      <c r="B519" s="6"/>
      <c r="C519" s="6"/>
    </row>
    <row r="520" spans="2:3" ht="12.75">
      <c r="B520" s="6"/>
      <c r="C520" s="6"/>
    </row>
    <row r="521" spans="2:3" ht="12.75">
      <c r="B521" s="6"/>
      <c r="C521" s="6"/>
    </row>
    <row r="522" spans="2:3" ht="12.75">
      <c r="B522" s="6"/>
      <c r="C522" s="6"/>
    </row>
    <row r="523" spans="2:3" ht="12.75">
      <c r="B523" s="6"/>
      <c r="C523" s="6"/>
    </row>
    <row r="524" spans="2:3" ht="12.75">
      <c r="B524" s="6"/>
      <c r="C524" s="6"/>
    </row>
    <row r="525" spans="2:3" ht="12.75">
      <c r="B525" s="6"/>
      <c r="C525" s="6"/>
    </row>
    <row r="526" spans="2:3" ht="12.75">
      <c r="B526" s="6"/>
      <c r="C526" s="6"/>
    </row>
    <row r="527" spans="2:3" ht="12.75">
      <c r="B527" s="6"/>
      <c r="C527" s="6"/>
    </row>
    <row r="528" spans="2:3" ht="12.75">
      <c r="B528" s="6"/>
      <c r="C528" s="6"/>
    </row>
    <row r="529" spans="2:3" ht="12.75">
      <c r="B529" s="6"/>
      <c r="C529" s="6"/>
    </row>
    <row r="530" spans="2:3" ht="12.75">
      <c r="B530" s="6"/>
      <c r="C530" s="6"/>
    </row>
    <row r="531" spans="2:3" ht="12.75">
      <c r="B531" s="6"/>
      <c r="C531" s="6"/>
    </row>
    <row r="532" spans="2:3" ht="12.75">
      <c r="B532" s="6"/>
      <c r="C532" s="6"/>
    </row>
    <row r="533" spans="2:3" ht="12.75">
      <c r="B533" s="6"/>
      <c r="C533" s="6"/>
    </row>
    <row r="534" spans="2:3" ht="12.75">
      <c r="B534" s="6"/>
      <c r="C534" s="6"/>
    </row>
    <row r="535" spans="2:3" ht="12.75">
      <c r="B535" s="6"/>
      <c r="C535" s="6"/>
    </row>
    <row r="536" spans="2:3" ht="12.75">
      <c r="B536" s="6"/>
      <c r="C536" s="6"/>
    </row>
    <row r="537" spans="2:3" ht="12.75">
      <c r="B537" s="6"/>
      <c r="C537" s="6"/>
    </row>
    <row r="538" spans="2:3" ht="12.75">
      <c r="B538" s="6"/>
      <c r="C538" s="6"/>
    </row>
    <row r="539" spans="2:3" ht="12.75">
      <c r="B539" s="6"/>
      <c r="C539" s="6"/>
    </row>
    <row r="540" spans="2:3" ht="12.75">
      <c r="B540" s="6"/>
      <c r="C540" s="6"/>
    </row>
    <row r="541" spans="2:3" ht="12.75">
      <c r="B541" s="6"/>
      <c r="C541" s="6"/>
    </row>
    <row r="542" spans="2:3" ht="12.75">
      <c r="B542" s="6"/>
      <c r="C542" s="6"/>
    </row>
    <row r="543" spans="2:3" ht="12.75">
      <c r="B543" s="6"/>
      <c r="C543" s="6"/>
    </row>
    <row r="544" spans="2:3" ht="12.75">
      <c r="B544" s="6"/>
      <c r="C544" s="6"/>
    </row>
    <row r="545" spans="2:3" ht="12.75">
      <c r="B545" s="6"/>
      <c r="C545" s="6"/>
    </row>
    <row r="546" spans="2:3" ht="12.75">
      <c r="B546" s="6"/>
      <c r="C546" s="6"/>
    </row>
    <row r="547" spans="2:3" ht="12.75">
      <c r="B547" s="6"/>
      <c r="C547" s="6"/>
    </row>
    <row r="548" spans="2:3" ht="12.75">
      <c r="B548" s="6"/>
      <c r="C548" s="6"/>
    </row>
    <row r="549" spans="2:3" ht="12.75">
      <c r="B549" s="6"/>
      <c r="C549" s="6"/>
    </row>
    <row r="550" spans="2:3" ht="12.75">
      <c r="B550" s="6"/>
      <c r="C550" s="6"/>
    </row>
    <row r="551" spans="2:3" ht="12.75">
      <c r="B551" s="6"/>
      <c r="C551" s="6"/>
    </row>
    <row r="552" spans="2:3" ht="12.75">
      <c r="B552" s="6"/>
      <c r="C552" s="6"/>
    </row>
    <row r="553" spans="2:3" ht="12.75">
      <c r="B553" s="6"/>
      <c r="C553" s="6"/>
    </row>
    <row r="554" spans="2:3" ht="12.75">
      <c r="B554" s="6"/>
      <c r="C554" s="6"/>
    </row>
    <row r="555" spans="2:3" ht="12.75">
      <c r="B555" s="6"/>
      <c r="C555" s="6"/>
    </row>
    <row r="556" spans="2:3" ht="12.75">
      <c r="B556" s="6"/>
      <c r="C556" s="6"/>
    </row>
    <row r="557" spans="2:3" ht="12.75">
      <c r="B557" s="6"/>
      <c r="C557" s="6"/>
    </row>
    <row r="558" spans="2:3" ht="12.75">
      <c r="B558" s="6"/>
      <c r="C558" s="6"/>
    </row>
    <row r="559" spans="2:3" ht="12.75">
      <c r="B559" s="6"/>
      <c r="C559" s="6"/>
    </row>
    <row r="560" spans="2:3" ht="12.75">
      <c r="B560" s="6"/>
      <c r="C560" s="6"/>
    </row>
    <row r="561" spans="2:3" ht="12.75">
      <c r="B561" s="6"/>
      <c r="C561" s="6"/>
    </row>
    <row r="562" spans="2:3" ht="12.75">
      <c r="B562" s="6"/>
      <c r="C562" s="6"/>
    </row>
    <row r="563" spans="2:3" ht="12.75">
      <c r="B563" s="6"/>
      <c r="C563" s="6"/>
    </row>
    <row r="564" spans="2:3" ht="12.75">
      <c r="B564" s="6"/>
      <c r="C564" s="6"/>
    </row>
    <row r="565" spans="2:3" ht="12.75">
      <c r="B565" s="6"/>
      <c r="C565" s="6"/>
    </row>
    <row r="566" spans="2:3" ht="12.75">
      <c r="B566" s="6"/>
      <c r="C566" s="6"/>
    </row>
    <row r="567" spans="2:3" ht="12.75">
      <c r="B567" s="6"/>
      <c r="C567" s="6"/>
    </row>
    <row r="568" spans="2:3" ht="12.75">
      <c r="B568" s="6"/>
      <c r="C568" s="6"/>
    </row>
    <row r="569" spans="2:3" ht="12.75">
      <c r="B569" s="6"/>
      <c r="C569" s="6"/>
    </row>
    <row r="570" spans="2:3" ht="12.75">
      <c r="B570" s="6"/>
      <c r="C570" s="6"/>
    </row>
    <row r="571" spans="2:3" ht="12.75">
      <c r="B571" s="6"/>
      <c r="C571" s="6"/>
    </row>
    <row r="572" spans="2:3" ht="12.75">
      <c r="B572" s="6"/>
      <c r="C572" s="6"/>
    </row>
    <row r="573" spans="2:3" ht="12.75">
      <c r="B573" s="6"/>
      <c r="C573" s="6"/>
    </row>
    <row r="574" spans="2:3" ht="12.75">
      <c r="B574" s="6"/>
      <c r="C574" s="6"/>
    </row>
    <row r="575" spans="2:3" ht="12.75">
      <c r="B575" s="6"/>
      <c r="C575" s="6"/>
    </row>
    <row r="576" spans="2:3" ht="12.75">
      <c r="B576" s="6"/>
      <c r="C576" s="6"/>
    </row>
    <row r="577" spans="2:3" ht="12.75">
      <c r="B577" s="6"/>
      <c r="C577" s="6"/>
    </row>
    <row r="578" spans="2:3" ht="12.75">
      <c r="B578" s="6"/>
      <c r="C578" s="6"/>
    </row>
    <row r="579" spans="2:3" ht="12.75">
      <c r="B579" s="6"/>
      <c r="C579" s="6"/>
    </row>
    <row r="580" spans="2:3" ht="12.75">
      <c r="B580" s="6"/>
      <c r="C580" s="6"/>
    </row>
    <row r="581" spans="2:3" ht="12.75">
      <c r="B581" s="6"/>
      <c r="C581" s="6"/>
    </row>
    <row r="582" spans="2:3" ht="12.75">
      <c r="B582" s="6"/>
      <c r="C582" s="6"/>
    </row>
    <row r="583" spans="2:3" ht="12.75">
      <c r="B583" s="6"/>
      <c r="C583" s="6"/>
    </row>
    <row r="584" spans="2:3" ht="12.75">
      <c r="B584" s="6"/>
      <c r="C584" s="6"/>
    </row>
    <row r="585" spans="2:3" ht="12.75">
      <c r="B585" s="6"/>
      <c r="C585" s="6"/>
    </row>
    <row r="586" spans="2:3" ht="12.75">
      <c r="B586" s="6"/>
      <c r="C586" s="6"/>
    </row>
    <row r="587" spans="2:3" ht="12.75">
      <c r="B587" s="6"/>
      <c r="C587" s="6"/>
    </row>
    <row r="588" spans="2:3" ht="12.75">
      <c r="B588" s="6"/>
      <c r="C588" s="6"/>
    </row>
    <row r="589" spans="2:3" ht="12.75">
      <c r="B589" s="6"/>
      <c r="C589" s="6"/>
    </row>
    <row r="590" spans="2:3" ht="12.75">
      <c r="B590" s="6"/>
      <c r="C590" s="6"/>
    </row>
    <row r="591" spans="2:3" ht="12.75">
      <c r="B591" s="6"/>
      <c r="C591" s="6"/>
    </row>
    <row r="592" spans="2:3" ht="12.75">
      <c r="B592" s="6"/>
      <c r="C592" s="6"/>
    </row>
    <row r="593" spans="2:3" ht="12.75">
      <c r="B593" s="6"/>
      <c r="C593" s="6"/>
    </row>
    <row r="594" spans="2:3" ht="12.75">
      <c r="B594" s="6"/>
      <c r="C594" s="6"/>
    </row>
    <row r="595" spans="2:3" ht="12.75">
      <c r="B595" s="6"/>
      <c r="C595" s="6"/>
    </row>
    <row r="596" spans="2:3" ht="12.75">
      <c r="B596" s="6"/>
      <c r="C596" s="6"/>
    </row>
    <row r="597" spans="2:3" ht="12.75">
      <c r="B597" s="6"/>
      <c r="C597" s="6"/>
    </row>
    <row r="598" spans="2:3" ht="12.75">
      <c r="B598" s="6"/>
      <c r="C598" s="6"/>
    </row>
    <row r="599" spans="2:3" ht="12.75">
      <c r="B599" s="6"/>
      <c r="C599" s="6"/>
    </row>
    <row r="600" spans="2:3" ht="12.75">
      <c r="B600" s="6"/>
      <c r="C600" s="6"/>
    </row>
    <row r="601" spans="2:3" ht="12.75">
      <c r="B601" s="6"/>
      <c r="C601" s="6"/>
    </row>
    <row r="602" spans="2:3" ht="12.75">
      <c r="B602" s="6"/>
      <c r="C602" s="6"/>
    </row>
    <row r="603" spans="2:3" ht="12.75">
      <c r="B603" s="6"/>
      <c r="C603" s="6"/>
    </row>
    <row r="604" spans="2:3" ht="12.75">
      <c r="B604" s="6"/>
      <c r="C604" s="6"/>
    </row>
    <row r="605" spans="2:3" ht="12.75">
      <c r="B605" s="6"/>
      <c r="C605" s="6"/>
    </row>
    <row r="606" spans="2:3" ht="12.75">
      <c r="B606" s="6"/>
      <c r="C606" s="6"/>
    </row>
    <row r="607" spans="2:3" ht="12.75">
      <c r="B607" s="6"/>
      <c r="C607" s="6"/>
    </row>
    <row r="608" spans="2:3" ht="12.75">
      <c r="B608" s="6"/>
      <c r="C608" s="6"/>
    </row>
    <row r="609" spans="2:3" ht="12.75">
      <c r="B609" s="6"/>
      <c r="C609" s="6"/>
    </row>
    <row r="610" spans="2:3" ht="12.75">
      <c r="B610" s="6"/>
      <c r="C610" s="6"/>
    </row>
    <row r="611" spans="2:3" ht="12.75">
      <c r="B611" s="6"/>
      <c r="C611" s="6"/>
    </row>
    <row r="612" spans="2:3" ht="12.75">
      <c r="B612" s="6"/>
      <c r="C612" s="6"/>
    </row>
    <row r="613" spans="2:3" ht="12.75">
      <c r="B613" s="6"/>
      <c r="C613" s="6"/>
    </row>
    <row r="614" spans="2:3" ht="12.75">
      <c r="B614" s="6"/>
      <c r="C614" s="6"/>
    </row>
    <row r="615" spans="2:3" ht="12.75">
      <c r="B615" s="6"/>
      <c r="C615" s="6"/>
    </row>
    <row r="616" spans="2:3" ht="12.75">
      <c r="B616" s="6"/>
      <c r="C616" s="6"/>
    </row>
    <row r="617" spans="2:3" ht="12.75">
      <c r="B617" s="6"/>
      <c r="C617" s="6"/>
    </row>
    <row r="618" spans="2:3" ht="12.75">
      <c r="B618" s="6"/>
      <c r="C618" s="6"/>
    </row>
    <row r="619" spans="2:3" ht="12.75">
      <c r="B619" s="6"/>
      <c r="C619" s="6"/>
    </row>
    <row r="620" spans="2:3" ht="12.75">
      <c r="B620" s="6"/>
      <c r="C620" s="6"/>
    </row>
    <row r="621" spans="2:3" ht="12.75">
      <c r="B621" s="6"/>
      <c r="C621" s="6"/>
    </row>
    <row r="622" spans="2:3" ht="12.75">
      <c r="B622" s="6"/>
      <c r="C622" s="6"/>
    </row>
    <row r="623" spans="2:3" ht="12.75">
      <c r="B623" s="6"/>
      <c r="C623" s="6"/>
    </row>
    <row r="624" spans="2:3" ht="12.75">
      <c r="B624" s="6"/>
      <c r="C624" s="6"/>
    </row>
    <row r="625" spans="2:3" ht="12.75">
      <c r="B625" s="6"/>
      <c r="C625" s="6"/>
    </row>
    <row r="626" spans="2:3" ht="12.75">
      <c r="B626" s="6"/>
      <c r="C626" s="6"/>
    </row>
    <row r="627" spans="2:3" ht="12.75">
      <c r="B627" s="6"/>
      <c r="C627" s="6"/>
    </row>
    <row r="628" spans="2:3" ht="12.75">
      <c r="B628" s="6"/>
      <c r="C628" s="6"/>
    </row>
    <row r="629" spans="2:3" ht="12.75">
      <c r="B629" s="6"/>
      <c r="C629" s="6"/>
    </row>
    <row r="630" spans="2:3" ht="12.75">
      <c r="B630" s="6"/>
      <c r="C630" s="6"/>
    </row>
    <row r="631" spans="2:3" ht="12.75">
      <c r="B631" s="6"/>
      <c r="C631" s="6"/>
    </row>
    <row r="632" spans="2:3" ht="12.75">
      <c r="B632" s="6"/>
      <c r="C632" s="6"/>
    </row>
    <row r="633" spans="2:3" ht="12.75">
      <c r="B633" s="6"/>
      <c r="C633" s="6"/>
    </row>
    <row r="634" spans="2:3" ht="12.75">
      <c r="B634" s="6"/>
      <c r="C634" s="6"/>
    </row>
    <row r="635" spans="2:3" ht="12.75">
      <c r="B635" s="6"/>
      <c r="C635" s="6"/>
    </row>
    <row r="636" spans="2:3" ht="12.75">
      <c r="B636" s="6"/>
      <c r="C636" s="6"/>
    </row>
    <row r="637" spans="2:3" ht="12.75">
      <c r="B637" s="6"/>
      <c r="C637" s="6"/>
    </row>
    <row r="638" spans="2:3" ht="12.75">
      <c r="B638" s="6"/>
      <c r="C638" s="6"/>
    </row>
    <row r="639" spans="2:3" ht="12.75">
      <c r="B639" s="6"/>
      <c r="C639" s="6"/>
    </row>
    <row r="640" spans="2:3" ht="12.75">
      <c r="B640" s="6"/>
      <c r="C640" s="6"/>
    </row>
    <row r="641" spans="2:3" ht="12.75">
      <c r="B641" s="6"/>
      <c r="C641" s="6"/>
    </row>
    <row r="642" spans="2:3" ht="12.75">
      <c r="B642" s="6"/>
      <c r="C642" s="6"/>
    </row>
    <row r="643" spans="2:3" ht="12.75">
      <c r="B643" s="6"/>
      <c r="C643" s="6"/>
    </row>
    <row r="644" spans="2:3" ht="12.75">
      <c r="B644" s="6"/>
      <c r="C644" s="6"/>
    </row>
    <row r="645" spans="2:3" ht="12.75">
      <c r="B645" s="6"/>
      <c r="C645" s="6"/>
    </row>
    <row r="646" spans="2:3" ht="12.75">
      <c r="B646" s="6"/>
      <c r="C646" s="6"/>
    </row>
    <row r="647" spans="2:3" ht="12.75">
      <c r="B647" s="6"/>
      <c r="C647" s="6"/>
    </row>
    <row r="648" spans="2:3" ht="12.75">
      <c r="B648" s="6"/>
      <c r="C648" s="6"/>
    </row>
    <row r="649" spans="2:3" ht="12.75">
      <c r="B649" s="6"/>
      <c r="C649" s="6"/>
    </row>
    <row r="650" spans="2:3" ht="12.75">
      <c r="B650" s="6"/>
      <c r="C650" s="6"/>
    </row>
    <row r="651" spans="2:3" ht="12.75">
      <c r="B651" s="6"/>
      <c r="C651" s="6"/>
    </row>
    <row r="652" spans="2:3" ht="12.75">
      <c r="B652" s="6"/>
      <c r="C652" s="6"/>
    </row>
    <row r="653" spans="2:3" ht="12.75">
      <c r="B653" s="6"/>
      <c r="C653" s="6"/>
    </row>
    <row r="654" spans="2:3" ht="12.75">
      <c r="B654" s="6"/>
      <c r="C654" s="6"/>
    </row>
    <row r="655" spans="2:3" ht="12.75">
      <c r="B655" s="6"/>
      <c r="C655" s="6"/>
    </row>
    <row r="656" spans="2:3" ht="12.75">
      <c r="B656" s="6"/>
      <c r="C656" s="6"/>
    </row>
    <row r="657" spans="2:3" ht="12.75">
      <c r="B657" s="6"/>
      <c r="C657" s="6"/>
    </row>
    <row r="658" spans="2:3" ht="12.75">
      <c r="B658" s="6"/>
      <c r="C658" s="6"/>
    </row>
    <row r="659" spans="2:3" ht="12.75">
      <c r="B659" s="6"/>
      <c r="C659" s="6"/>
    </row>
    <row r="660" spans="2:3" ht="12.75">
      <c r="B660" s="6"/>
      <c r="C660" s="6"/>
    </row>
    <row r="661" spans="2:3" ht="12.75">
      <c r="B661" s="6"/>
      <c r="C661" s="6"/>
    </row>
    <row r="662" spans="2:3" ht="12.75">
      <c r="B662" s="6"/>
      <c r="C662" s="6"/>
    </row>
    <row r="663" spans="2:3" ht="12.75">
      <c r="B663" s="6"/>
      <c r="C663" s="6"/>
    </row>
    <row r="664" spans="2:3" ht="12.75">
      <c r="B664" s="6"/>
      <c r="C664" s="6"/>
    </row>
    <row r="665" spans="2:3" ht="12.75">
      <c r="B665" s="6"/>
      <c r="C665" s="6"/>
    </row>
    <row r="666" spans="2:3" ht="12.75">
      <c r="B666" s="6"/>
      <c r="C666" s="6"/>
    </row>
    <row r="667" spans="2:3" ht="12.75">
      <c r="B667" s="6"/>
      <c r="C667" s="6"/>
    </row>
    <row r="668" spans="2:3" ht="12.75">
      <c r="B668" s="6"/>
      <c r="C668" s="6"/>
    </row>
    <row r="669" spans="2:3" ht="12.75">
      <c r="B669" s="6"/>
      <c r="C669" s="6"/>
    </row>
    <row r="670" spans="2:3" ht="12.75">
      <c r="B670" s="6"/>
      <c r="C670" s="6"/>
    </row>
    <row r="671" spans="2:3" ht="12.75">
      <c r="B671" s="6"/>
      <c r="C671" s="6"/>
    </row>
    <row r="672" spans="2:3" ht="12.75">
      <c r="B672" s="6"/>
      <c r="C672" s="6"/>
    </row>
    <row r="673" spans="2:3" ht="12.75">
      <c r="B673" s="6"/>
      <c r="C673" s="6"/>
    </row>
    <row r="674" spans="2:3" ht="12.75">
      <c r="B674" s="6"/>
      <c r="C674" s="6"/>
    </row>
    <row r="675" spans="2:3" ht="12.75">
      <c r="B675" s="6"/>
      <c r="C675" s="6"/>
    </row>
    <row r="676" spans="2:3" ht="12.75">
      <c r="B676" s="6"/>
      <c r="C676" s="6"/>
    </row>
    <row r="677" spans="2:3" ht="12.75">
      <c r="B677" s="6"/>
      <c r="C677" s="6"/>
    </row>
    <row r="678" spans="2:3" ht="12.75">
      <c r="B678" s="6"/>
      <c r="C678" s="6"/>
    </row>
    <row r="679" spans="2:3" ht="12.75">
      <c r="B679" s="6"/>
      <c r="C679" s="6"/>
    </row>
    <row r="680" spans="2:3" ht="12.75">
      <c r="B680" s="6"/>
      <c r="C680" s="6"/>
    </row>
    <row r="681" spans="2:3" ht="12.75">
      <c r="B681" s="6"/>
      <c r="C681" s="6"/>
    </row>
    <row r="682" spans="2:3" ht="12.75">
      <c r="B682" s="6"/>
      <c r="C682" s="6"/>
    </row>
    <row r="683" spans="2:3" ht="12.75">
      <c r="B683" s="6"/>
      <c r="C683" s="6"/>
    </row>
    <row r="684" spans="2:3" ht="12.75">
      <c r="B684" s="6"/>
      <c r="C684" s="6"/>
    </row>
    <row r="685" spans="2:3" ht="12.75">
      <c r="B685" s="6"/>
      <c r="C685" s="6"/>
    </row>
    <row r="686" spans="2:3" ht="12.75">
      <c r="B686" s="6"/>
      <c r="C686" s="6"/>
    </row>
    <row r="687" spans="2:3" ht="12.75">
      <c r="B687" s="6"/>
      <c r="C687" s="6"/>
    </row>
    <row r="688" spans="2:3" ht="12.75">
      <c r="B688" s="6"/>
      <c r="C688" s="6"/>
    </row>
    <row r="689" spans="2:3" ht="12.75">
      <c r="B689" s="6"/>
      <c r="C689" s="6"/>
    </row>
    <row r="690" spans="2:3" ht="12.75">
      <c r="B690" s="6"/>
      <c r="C690" s="6"/>
    </row>
    <row r="691" spans="2:3" ht="12.75">
      <c r="B691" s="6"/>
      <c r="C691" s="6"/>
    </row>
    <row r="692" spans="2:3" ht="12.75">
      <c r="B692" s="6"/>
      <c r="C692" s="6"/>
    </row>
    <row r="693" spans="2:3" ht="12.75">
      <c r="B693" s="6"/>
      <c r="C693" s="6"/>
    </row>
    <row r="694" spans="2:3" ht="12.75">
      <c r="B694" s="6"/>
      <c r="C694" s="6"/>
    </row>
    <row r="695" spans="2:3" ht="12.75">
      <c r="B695" s="6"/>
      <c r="C695" s="6"/>
    </row>
    <row r="696" spans="2:3" ht="12.75">
      <c r="B696" s="6"/>
      <c r="C696" s="6"/>
    </row>
    <row r="697" spans="2:3" ht="12.75">
      <c r="B697" s="6"/>
      <c r="C697" s="6"/>
    </row>
    <row r="698" spans="2:3" ht="12.75">
      <c r="B698" s="6"/>
      <c r="C698" s="6"/>
    </row>
    <row r="699" spans="2:3" ht="12.75">
      <c r="B699" s="6"/>
      <c r="C699" s="6"/>
    </row>
    <row r="700" spans="2:3" ht="12.75">
      <c r="B700" s="6"/>
      <c r="C700" s="6"/>
    </row>
    <row r="701" spans="2:3" ht="12.75">
      <c r="B701" s="6"/>
      <c r="C701" s="6"/>
    </row>
    <row r="702" spans="2:3" ht="12.75">
      <c r="B702" s="6"/>
      <c r="C702" s="6"/>
    </row>
    <row r="703" spans="2:3" ht="12.75">
      <c r="B703" s="6"/>
      <c r="C703" s="6"/>
    </row>
    <row r="704" spans="2:3" ht="12.75">
      <c r="B704" s="6"/>
      <c r="C704" s="6"/>
    </row>
    <row r="705" spans="2:3" ht="12.75">
      <c r="B705" s="6"/>
      <c r="C705" s="6"/>
    </row>
    <row r="706" spans="2:3" ht="12.75">
      <c r="B706" s="6"/>
      <c r="C706" s="6"/>
    </row>
    <row r="707" spans="2:3" ht="12.75">
      <c r="B707" s="6"/>
      <c r="C707" s="6"/>
    </row>
    <row r="708" spans="2:3" ht="12.75">
      <c r="B708" s="6"/>
      <c r="C708" s="6"/>
    </row>
    <row r="709" spans="2:3" ht="12.75">
      <c r="B709" s="6"/>
      <c r="C709" s="6"/>
    </row>
    <row r="710" spans="2:3" ht="12.75">
      <c r="B710" s="6"/>
      <c r="C710" s="6"/>
    </row>
    <row r="711" spans="2:3" ht="12.75">
      <c r="B711" s="6"/>
      <c r="C711" s="6"/>
    </row>
    <row r="712" spans="2:3" ht="12.75">
      <c r="B712" s="6"/>
      <c r="C712" s="6"/>
    </row>
    <row r="713" spans="2:3" ht="12.75">
      <c r="B713" s="6"/>
      <c r="C713" s="6"/>
    </row>
    <row r="714" spans="2:3" ht="12.75">
      <c r="B714" s="6"/>
      <c r="C714" s="6"/>
    </row>
    <row r="715" spans="2:3" ht="12.75">
      <c r="B715" s="6"/>
      <c r="C715" s="6"/>
    </row>
    <row r="716" spans="2:3" ht="12.75">
      <c r="B716" s="6"/>
      <c r="C716" s="6"/>
    </row>
    <row r="717" spans="2:3" ht="12.75">
      <c r="B717" s="6"/>
      <c r="C717" s="6"/>
    </row>
    <row r="718" spans="2:3" ht="12.75">
      <c r="B718" s="6"/>
      <c r="C718" s="6"/>
    </row>
    <row r="719" spans="2:3" ht="12.75">
      <c r="B719" s="6"/>
      <c r="C719" s="6"/>
    </row>
    <row r="720" spans="2:3" ht="12.75">
      <c r="B720" s="6"/>
      <c r="C720" s="6"/>
    </row>
    <row r="721" spans="2:3" ht="12.75">
      <c r="B721" s="6"/>
      <c r="C721" s="6"/>
    </row>
    <row r="722" spans="2:3" ht="12.75">
      <c r="B722" s="6"/>
      <c r="C722" s="6"/>
    </row>
    <row r="723" spans="2:3" ht="12.75">
      <c r="B723" s="6"/>
      <c r="C723" s="6"/>
    </row>
    <row r="724" spans="2:3" ht="12.75">
      <c r="B724" s="6"/>
      <c r="C724" s="6"/>
    </row>
    <row r="725" spans="2:3" ht="12.75">
      <c r="B725" s="6"/>
      <c r="C725" s="6"/>
    </row>
    <row r="726" spans="2:3" ht="12.75">
      <c r="B726" s="6"/>
      <c r="C726" s="6"/>
    </row>
    <row r="727" spans="2:3" ht="12.75">
      <c r="B727" s="6"/>
      <c r="C727" s="6"/>
    </row>
    <row r="728" spans="2:3" ht="12.75">
      <c r="B728" s="6"/>
      <c r="C728" s="6"/>
    </row>
    <row r="729" spans="2:3" ht="12.75">
      <c r="B729" s="6"/>
      <c r="C729" s="6"/>
    </row>
    <row r="730" spans="2:3" ht="12.75">
      <c r="B730" s="6"/>
      <c r="C730" s="6"/>
    </row>
    <row r="731" spans="2:3" ht="12.75">
      <c r="B731" s="6"/>
      <c r="C731" s="6"/>
    </row>
    <row r="732" spans="2:3" ht="12.75">
      <c r="B732" s="6"/>
      <c r="C732" s="6"/>
    </row>
    <row r="733" spans="2:3" ht="12.75">
      <c r="B733" s="6"/>
      <c r="C733" s="6"/>
    </row>
    <row r="734" spans="2:3" ht="12.75">
      <c r="B734" s="6"/>
      <c r="C734" s="6"/>
    </row>
    <row r="735" spans="2:3" ht="12.75">
      <c r="B735" s="6"/>
      <c r="C735" s="6"/>
    </row>
    <row r="736" spans="2:3" ht="12.75">
      <c r="B736" s="6"/>
      <c r="C736" s="6"/>
    </row>
    <row r="737" spans="2:3" ht="12.75">
      <c r="B737" s="6"/>
      <c r="C737" s="6"/>
    </row>
    <row r="738" spans="2:3" ht="12.75">
      <c r="B738" s="6"/>
      <c r="C738" s="6"/>
    </row>
    <row r="739" spans="2:3" ht="12.75">
      <c r="B739" s="6"/>
      <c r="C739" s="6"/>
    </row>
    <row r="740" spans="2:3" ht="12.75">
      <c r="B740" s="6"/>
      <c r="C740" s="6"/>
    </row>
    <row r="741" spans="2:3" ht="12.75">
      <c r="B741" s="6"/>
      <c r="C741" s="6"/>
    </row>
    <row r="742" spans="2:3" ht="12.75">
      <c r="B742" s="6"/>
      <c r="C742" s="6"/>
    </row>
    <row r="743" spans="2:3" ht="12.75">
      <c r="B743" s="6"/>
      <c r="C743" s="6"/>
    </row>
    <row r="744" spans="2:3" ht="12.75">
      <c r="B744" s="6"/>
      <c r="C744" s="6"/>
    </row>
    <row r="745" spans="2:3" ht="12.75">
      <c r="B745" s="6"/>
      <c r="C745" s="6"/>
    </row>
    <row r="746" spans="2:3" ht="12.75">
      <c r="B746" s="6"/>
      <c r="C746" s="6"/>
    </row>
    <row r="747" spans="2:3" ht="12.75">
      <c r="B747" s="6"/>
      <c r="C747" s="6"/>
    </row>
    <row r="748" spans="2:3" ht="12.75">
      <c r="B748" s="6"/>
      <c r="C748" s="6"/>
    </row>
    <row r="749" spans="2:3" ht="12.75">
      <c r="B749" s="6"/>
      <c r="C749" s="6"/>
    </row>
    <row r="750" spans="2:3" ht="12.75">
      <c r="B750" s="6"/>
      <c r="C750" s="6"/>
    </row>
    <row r="751" spans="2:3" ht="12.75">
      <c r="B751" s="6"/>
      <c r="C751" s="6"/>
    </row>
    <row r="752" spans="2:3" ht="12.75">
      <c r="B752" s="6"/>
      <c r="C752" s="6"/>
    </row>
    <row r="753" spans="2:3" ht="12.75">
      <c r="B753" s="6"/>
      <c r="C753" s="6"/>
    </row>
    <row r="754" spans="2:3" ht="12.75">
      <c r="B754" s="6"/>
      <c r="C754" s="6"/>
    </row>
    <row r="755" spans="2:3" ht="12.75">
      <c r="B755" s="6"/>
      <c r="C755" s="6"/>
    </row>
    <row r="756" spans="2:3" ht="12.75">
      <c r="B756" s="6"/>
      <c r="C756" s="6"/>
    </row>
    <row r="757" spans="2:3" ht="12.75">
      <c r="B757" s="6"/>
      <c r="C757" s="6"/>
    </row>
    <row r="758" spans="2:3" ht="12.75">
      <c r="B758" s="6"/>
      <c r="C758" s="6"/>
    </row>
    <row r="759" spans="2:3" ht="12.75">
      <c r="B759" s="6"/>
      <c r="C759" s="6"/>
    </row>
    <row r="760" spans="2:3" ht="12.75">
      <c r="B760" s="6"/>
      <c r="C760" s="6"/>
    </row>
    <row r="761" spans="2:3" ht="12.75">
      <c r="B761" s="6"/>
      <c r="C761" s="6"/>
    </row>
    <row r="762" spans="2:3" ht="12.75">
      <c r="B762" s="6"/>
      <c r="C762" s="6"/>
    </row>
    <row r="763" spans="2:3" ht="12.75">
      <c r="B763" s="6"/>
      <c r="C763" s="6"/>
    </row>
    <row r="764" spans="2:3" ht="12.75">
      <c r="B764" s="6"/>
      <c r="C764" s="6"/>
    </row>
    <row r="765" spans="2:3" ht="12.75">
      <c r="B765" s="6"/>
      <c r="C765" s="6"/>
    </row>
    <row r="766" spans="2:3" ht="12.75">
      <c r="B766" s="6"/>
      <c r="C766" s="6"/>
    </row>
    <row r="767" spans="2:3" ht="12.75">
      <c r="B767" s="6"/>
      <c r="C767" s="6"/>
    </row>
    <row r="768" spans="2:3" ht="12.75">
      <c r="B768" s="6"/>
      <c r="C768" s="6"/>
    </row>
    <row r="769" spans="2:3" ht="12.75">
      <c r="B769" s="6"/>
      <c r="C769" s="6"/>
    </row>
    <row r="770" spans="2:3" ht="12.75">
      <c r="B770" s="6"/>
      <c r="C770" s="6"/>
    </row>
    <row r="771" spans="2:3" ht="12.75">
      <c r="B771" s="6"/>
      <c r="C771" s="6"/>
    </row>
    <row r="772" spans="2:3" ht="12.75">
      <c r="B772" s="6"/>
      <c r="C772" s="6"/>
    </row>
    <row r="773" spans="2:3" ht="12.75">
      <c r="B773" s="6"/>
      <c r="C773" s="6"/>
    </row>
    <row r="774" spans="2:3" ht="12.75">
      <c r="B774" s="6"/>
      <c r="C774" s="6"/>
    </row>
    <row r="775" spans="2:3" ht="12.75">
      <c r="B775" s="6"/>
      <c r="C775" s="6"/>
    </row>
    <row r="776" spans="2:3" ht="12.75">
      <c r="B776" s="6"/>
      <c r="C776" s="6"/>
    </row>
    <row r="777" spans="2:3" ht="12.75">
      <c r="B777" s="6"/>
      <c r="C777" s="6"/>
    </row>
    <row r="778" spans="2:3" ht="12.75">
      <c r="B778" s="6"/>
      <c r="C778" s="6"/>
    </row>
    <row r="779" spans="2:3" ht="12.75">
      <c r="B779" s="6"/>
      <c r="C779" s="6"/>
    </row>
    <row r="780" spans="2:3" ht="12.75">
      <c r="B780" s="6"/>
      <c r="C780" s="6"/>
    </row>
    <row r="781" spans="2:3" ht="12.75">
      <c r="B781" s="6"/>
      <c r="C781" s="6"/>
    </row>
    <row r="782" spans="2:3" ht="12.75">
      <c r="B782" s="6"/>
      <c r="C782" s="6"/>
    </row>
    <row r="783" spans="2:3" ht="12.75">
      <c r="B783" s="6"/>
      <c r="C783" s="6"/>
    </row>
    <row r="784" spans="2:3" ht="12.75">
      <c r="B784" s="6"/>
      <c r="C784" s="6"/>
    </row>
    <row r="785" spans="2:3" ht="12.75">
      <c r="B785" s="6"/>
      <c r="C785" s="6"/>
    </row>
    <row r="786" spans="2:3" ht="12.75">
      <c r="B786" s="6"/>
      <c r="C786" s="6"/>
    </row>
    <row r="787" spans="2:3" ht="12.75">
      <c r="B787" s="6"/>
      <c r="C787" s="6"/>
    </row>
    <row r="788" spans="2:3" ht="12.75">
      <c r="B788" s="6"/>
      <c r="C788" s="6"/>
    </row>
    <row r="789" spans="2:3" ht="12.75">
      <c r="B789" s="6"/>
      <c r="C789" s="6"/>
    </row>
    <row r="790" spans="2:3" ht="12.75">
      <c r="B790" s="6"/>
      <c r="C790" s="6"/>
    </row>
    <row r="791" spans="2:3" ht="12.75">
      <c r="B791" s="6"/>
      <c r="C791" s="6"/>
    </row>
    <row r="792" spans="2:3" ht="12.75">
      <c r="B792" s="6"/>
      <c r="C792" s="6"/>
    </row>
    <row r="793" spans="2:3" ht="12.75">
      <c r="B793" s="6"/>
      <c r="C793" s="6"/>
    </row>
    <row r="794" spans="2:3" ht="12.75">
      <c r="B794" s="6"/>
      <c r="C794" s="6"/>
    </row>
    <row r="795" spans="2:3" ht="12.75">
      <c r="B795" s="6"/>
      <c r="C795" s="6"/>
    </row>
    <row r="796" spans="2:3" ht="12.75">
      <c r="B796" s="6"/>
      <c r="C796" s="6"/>
    </row>
    <row r="797" spans="2:3" ht="12.75">
      <c r="B797" s="6"/>
      <c r="C797" s="6"/>
    </row>
    <row r="798" spans="2:3" ht="12.75">
      <c r="B798" s="6"/>
      <c r="C798" s="6"/>
    </row>
    <row r="799" spans="2:3" ht="12.75">
      <c r="B799" s="6"/>
      <c r="C799" s="6"/>
    </row>
    <row r="800" spans="2:3" ht="12.75">
      <c r="B800" s="6"/>
      <c r="C800" s="6"/>
    </row>
    <row r="801" spans="2:3" ht="12.75">
      <c r="B801" s="6"/>
      <c r="C801" s="6"/>
    </row>
    <row r="802" spans="2:3" ht="12.75">
      <c r="B802" s="6"/>
      <c r="C802" s="6"/>
    </row>
    <row r="803" spans="2:3" ht="12.75">
      <c r="B803" s="6"/>
      <c r="C803" s="6"/>
    </row>
    <row r="804" spans="2:3" ht="12.75">
      <c r="B804" s="6"/>
      <c r="C804" s="6"/>
    </row>
    <row r="805" spans="2:3" ht="12.75">
      <c r="B805" s="6"/>
      <c r="C805" s="6"/>
    </row>
    <row r="806" spans="2:3" ht="12.75">
      <c r="B806" s="6"/>
      <c r="C806" s="6"/>
    </row>
    <row r="807" spans="2:3" ht="12.75">
      <c r="B807" s="6"/>
      <c r="C807" s="6"/>
    </row>
    <row r="808" spans="2:3" ht="12.75">
      <c r="B808" s="6"/>
      <c r="C808" s="6"/>
    </row>
    <row r="809" spans="2:3" ht="12.75">
      <c r="B809" s="6"/>
      <c r="C809" s="6"/>
    </row>
    <row r="810" spans="2:3" ht="12.75">
      <c r="B810" s="6"/>
      <c r="C810" s="6"/>
    </row>
    <row r="811" spans="2:3" ht="12.75">
      <c r="B811" s="6"/>
      <c r="C811" s="6"/>
    </row>
    <row r="812" spans="2:3" ht="12.75">
      <c r="B812" s="6"/>
      <c r="C812" s="6"/>
    </row>
    <row r="813" spans="2:3" ht="12.75">
      <c r="B813" s="6"/>
      <c r="C813" s="6"/>
    </row>
    <row r="814" spans="2:3" ht="12.75">
      <c r="B814" s="6"/>
      <c r="C814" s="6"/>
    </row>
    <row r="815" spans="2:3" ht="12.75">
      <c r="B815" s="6"/>
      <c r="C815" s="6"/>
    </row>
    <row r="816" spans="2:3" ht="12.75">
      <c r="B816" s="6"/>
      <c r="C816" s="6"/>
    </row>
    <row r="817" spans="2:3" ht="12.75">
      <c r="B817" s="6"/>
      <c r="C817" s="6"/>
    </row>
    <row r="818" spans="2:3" ht="12.75">
      <c r="B818" s="6"/>
      <c r="C818" s="6"/>
    </row>
    <row r="819" spans="2:3" ht="12.75">
      <c r="B819" s="6"/>
      <c r="C819" s="6"/>
    </row>
    <row r="820" spans="2:3" ht="12.75">
      <c r="B820" s="6"/>
      <c r="C820" s="6"/>
    </row>
    <row r="821" spans="2:3" ht="12.75">
      <c r="B821" s="6"/>
      <c r="C821" s="6"/>
    </row>
    <row r="822" spans="2:3" ht="12.75">
      <c r="B822" s="6"/>
      <c r="C822" s="6"/>
    </row>
    <row r="823" spans="2:3" ht="12.75">
      <c r="B823" s="6"/>
      <c r="C823" s="6"/>
    </row>
    <row r="824" spans="2:3" ht="12.75">
      <c r="B824" s="6"/>
      <c r="C824" s="6"/>
    </row>
    <row r="825" spans="2:3" ht="12.75">
      <c r="B825" s="6"/>
      <c r="C825" s="6"/>
    </row>
    <row r="826" spans="2:3" ht="12.75">
      <c r="B826" s="6"/>
      <c r="C826" s="6"/>
    </row>
    <row r="827" spans="2:3" ht="12.75">
      <c r="B827" s="6"/>
      <c r="C827" s="6"/>
    </row>
    <row r="828" spans="2:3" ht="12.75">
      <c r="B828" s="6"/>
      <c r="C828" s="6"/>
    </row>
    <row r="829" spans="2:3" ht="12.75">
      <c r="B829" s="6"/>
      <c r="C829" s="6"/>
    </row>
    <row r="830" spans="2:3" ht="12.75">
      <c r="B830" s="6"/>
      <c r="C830" s="6"/>
    </row>
    <row r="831" spans="2:3" ht="12.75">
      <c r="B831" s="6"/>
      <c r="C831" s="6"/>
    </row>
    <row r="832" spans="2:3" ht="12.75">
      <c r="B832" s="6"/>
      <c r="C832" s="6"/>
    </row>
    <row r="833" spans="2:3" ht="12.75">
      <c r="B833" s="6"/>
      <c r="C833" s="6"/>
    </row>
    <row r="834" spans="2:3" ht="12.75">
      <c r="B834" s="6"/>
      <c r="C834" s="6"/>
    </row>
    <row r="835" spans="2:3" ht="12.75">
      <c r="B835" s="6"/>
      <c r="C835" s="6"/>
    </row>
    <row r="836" spans="2:3" ht="12.75">
      <c r="B836" s="6"/>
      <c r="C836" s="6"/>
    </row>
    <row r="837" spans="2:3" ht="12.75">
      <c r="B837" s="6"/>
      <c r="C837" s="6"/>
    </row>
    <row r="838" spans="2:3" ht="12.75">
      <c r="B838" s="6"/>
      <c r="C838" s="6"/>
    </row>
    <row r="839" spans="2:3" ht="12.75">
      <c r="B839" s="6"/>
      <c r="C839" s="6"/>
    </row>
    <row r="840" spans="2:3" ht="12.75">
      <c r="B840" s="6"/>
      <c r="C840" s="6"/>
    </row>
    <row r="841" spans="2:3" ht="12.75">
      <c r="B841" s="6"/>
      <c r="C841" s="6"/>
    </row>
    <row r="842" spans="2:3" ht="12.75">
      <c r="B842" s="6"/>
      <c r="C842" s="6"/>
    </row>
    <row r="843" spans="2:3" ht="12.75">
      <c r="B843" s="6"/>
      <c r="C843" s="6"/>
    </row>
    <row r="844" spans="2:3" ht="12.75">
      <c r="B844" s="6"/>
      <c r="C844" s="6"/>
    </row>
    <row r="845" spans="2:3" ht="12.75">
      <c r="B845" s="6"/>
      <c r="C845" s="6"/>
    </row>
    <row r="846" spans="2:3" ht="12.75">
      <c r="B846" s="6"/>
      <c r="C846" s="6"/>
    </row>
    <row r="847" spans="2:3" ht="12.75">
      <c r="B847" s="6"/>
      <c r="C847" s="6"/>
    </row>
    <row r="848" spans="2:3" ht="12.75">
      <c r="B848" s="6"/>
      <c r="C848" s="6"/>
    </row>
    <row r="849" spans="2:3" ht="12.75">
      <c r="B849" s="6"/>
      <c r="C849" s="6"/>
    </row>
    <row r="850" spans="2:3" ht="12.75">
      <c r="B850" s="6"/>
      <c r="C850" s="6"/>
    </row>
    <row r="851" spans="2:3" ht="12.75">
      <c r="B851" s="6"/>
      <c r="C851" s="6"/>
    </row>
    <row r="852" spans="2:3" ht="12.75">
      <c r="B852" s="6"/>
      <c r="C852" s="6"/>
    </row>
    <row r="853" spans="2:3" ht="12.75">
      <c r="B853" s="6"/>
      <c r="C853" s="6"/>
    </row>
    <row r="854" spans="2:3" ht="12.75">
      <c r="B854" s="6"/>
      <c r="C854" s="6"/>
    </row>
    <row r="855" spans="2:3" ht="12.75">
      <c r="B855" s="6"/>
      <c r="C855" s="6"/>
    </row>
    <row r="856" spans="2:3" ht="12.75">
      <c r="B856" s="6"/>
      <c r="C856" s="6"/>
    </row>
    <row r="857" spans="2:3" ht="12.75">
      <c r="B857" s="6"/>
      <c r="C857" s="6"/>
    </row>
    <row r="858" spans="2:3" ht="12.75">
      <c r="B858" s="6"/>
      <c r="C858" s="6"/>
    </row>
    <row r="859" spans="2:3" ht="12.75">
      <c r="B859" s="6"/>
      <c r="C859" s="6"/>
    </row>
    <row r="860" spans="2:3" ht="12.75">
      <c r="B860" s="6"/>
      <c r="C860" s="6"/>
    </row>
    <row r="861" spans="2:3" ht="12.75">
      <c r="B861" s="6"/>
      <c r="C861" s="6"/>
    </row>
    <row r="862" spans="2:3" ht="12.75">
      <c r="B862" s="6"/>
      <c r="C862" s="6"/>
    </row>
    <row r="863" spans="2:3" ht="12.75">
      <c r="B863" s="6"/>
      <c r="C863" s="6"/>
    </row>
    <row r="864" spans="2:3" ht="12.75">
      <c r="B864" s="6"/>
      <c r="C864" s="6"/>
    </row>
    <row r="865" spans="2:3" ht="12.75">
      <c r="B865" s="6"/>
      <c r="C865" s="6"/>
    </row>
    <row r="866" spans="2:3" ht="12.75">
      <c r="B866" s="6"/>
      <c r="C866" s="6"/>
    </row>
    <row r="867" spans="2:3" ht="12.75">
      <c r="B867" s="6"/>
      <c r="C867" s="6"/>
    </row>
    <row r="868" spans="2:3" ht="12.75">
      <c r="B868" s="6"/>
      <c r="C868" s="6"/>
    </row>
    <row r="869" spans="2:3" ht="12.75">
      <c r="B869" s="6"/>
      <c r="C869" s="6"/>
    </row>
    <row r="870" spans="2:3" ht="12.75">
      <c r="B870" s="6"/>
      <c r="C870" s="6"/>
    </row>
    <row r="871" spans="2:3" ht="12.75">
      <c r="B871" s="6"/>
      <c r="C871" s="6"/>
    </row>
    <row r="872" spans="2:3" ht="12.75">
      <c r="B872" s="6"/>
      <c r="C872" s="6"/>
    </row>
    <row r="873" spans="2:3" ht="12.75">
      <c r="B873" s="6"/>
      <c r="C873" s="6"/>
    </row>
    <row r="874" spans="2:3" ht="12.75">
      <c r="B874" s="6"/>
      <c r="C874" s="6"/>
    </row>
    <row r="875" spans="2:3" ht="12.75">
      <c r="B875" s="6"/>
      <c r="C875" s="6"/>
    </row>
    <row r="876" spans="2:3" ht="12.75">
      <c r="B876" s="6"/>
      <c r="C876" s="6"/>
    </row>
    <row r="877" spans="2:3" ht="12.75">
      <c r="B877" s="6"/>
      <c r="C877" s="6"/>
    </row>
    <row r="878" spans="2:3" ht="12.75">
      <c r="B878" s="6"/>
      <c r="C878" s="6"/>
    </row>
    <row r="879" spans="2:3" ht="12.75">
      <c r="B879" s="6"/>
      <c r="C879" s="6"/>
    </row>
    <row r="880" spans="2:3" ht="12.75">
      <c r="B880" s="6"/>
      <c r="C880" s="6"/>
    </row>
    <row r="881" spans="2:3" ht="12.75">
      <c r="B881" s="6"/>
      <c r="C881" s="6"/>
    </row>
    <row r="882" spans="2:3" ht="12.75">
      <c r="B882" s="6"/>
      <c r="C882" s="6"/>
    </row>
    <row r="883" spans="2:3" ht="12.75">
      <c r="B883" s="6"/>
      <c r="C883" s="6"/>
    </row>
    <row r="884" spans="2:3" ht="12.75">
      <c r="B884" s="6"/>
      <c r="C884" s="6"/>
    </row>
    <row r="885" spans="2:3" ht="12.75">
      <c r="B885" s="6"/>
      <c r="C885" s="6"/>
    </row>
    <row r="886" spans="2:3" ht="12.75">
      <c r="B886" s="6"/>
      <c r="C886" s="6"/>
    </row>
    <row r="887" spans="2:3" ht="12.75">
      <c r="B887" s="6"/>
      <c r="C887" s="6"/>
    </row>
    <row r="888" spans="2:3" ht="12.75">
      <c r="B888" s="6"/>
      <c r="C888" s="6"/>
    </row>
    <row r="889" spans="2:3" ht="12.75">
      <c r="B889" s="6"/>
      <c r="C889" s="6"/>
    </row>
    <row r="890" spans="2:3" ht="12.75">
      <c r="B890" s="6"/>
      <c r="C890" s="6"/>
    </row>
    <row r="891" spans="2:3" ht="12.75">
      <c r="B891" s="6"/>
      <c r="C891" s="6"/>
    </row>
    <row r="892" spans="2:3" ht="12.75">
      <c r="B892" s="6"/>
      <c r="C892" s="6"/>
    </row>
    <row r="893" spans="2:3" ht="12.75">
      <c r="B893" s="6"/>
      <c r="C893" s="6"/>
    </row>
    <row r="894" spans="2:3" ht="12.75">
      <c r="B894" s="6"/>
      <c r="C894" s="6"/>
    </row>
    <row r="895" spans="2:3" ht="12.75">
      <c r="B895" s="6"/>
      <c r="C895" s="6"/>
    </row>
    <row r="896" spans="2:3" ht="12.75">
      <c r="B896" s="6"/>
      <c r="C896" s="6"/>
    </row>
    <row r="897" spans="2:3" ht="12.75">
      <c r="B897" s="6"/>
      <c r="C897" s="6"/>
    </row>
    <row r="898" spans="2:3" ht="12.75">
      <c r="B898" s="6"/>
      <c r="C898" s="6"/>
    </row>
    <row r="899" spans="2:3" ht="12.75">
      <c r="B899" s="6"/>
      <c r="C899" s="6"/>
    </row>
    <row r="900" spans="2:3" ht="12.75">
      <c r="B900" s="6"/>
      <c r="C900" s="6"/>
    </row>
    <row r="901" spans="2:3" ht="12.75">
      <c r="B901" s="6"/>
      <c r="C901" s="6"/>
    </row>
    <row r="902" spans="2:3" ht="12.75">
      <c r="B902" s="6"/>
      <c r="C902" s="6"/>
    </row>
    <row r="903" spans="2:3" ht="12.75">
      <c r="B903" s="6"/>
      <c r="C903" s="6"/>
    </row>
    <row r="904" spans="2:3" ht="12.75">
      <c r="B904" s="6"/>
      <c r="C904" s="6"/>
    </row>
    <row r="905" spans="2:3" ht="12.75">
      <c r="B905" s="6"/>
      <c r="C905" s="6"/>
    </row>
    <row r="906" spans="2:3" ht="12.75">
      <c r="B906" s="6"/>
      <c r="C906" s="6"/>
    </row>
    <row r="907" spans="2:3" ht="12.75">
      <c r="B907" s="6"/>
      <c r="C907" s="6"/>
    </row>
    <row r="908" spans="2:3" ht="12.75">
      <c r="B908" s="6"/>
      <c r="C908" s="6"/>
    </row>
    <row r="909" spans="2:3" ht="12.75">
      <c r="B909" s="6"/>
      <c r="C909" s="6"/>
    </row>
    <row r="910" spans="2:3" ht="12.75">
      <c r="B910" s="6"/>
      <c r="C910" s="6"/>
    </row>
    <row r="911" spans="2:3" ht="12.75">
      <c r="B911" s="6"/>
      <c r="C911" s="6"/>
    </row>
    <row r="912" spans="2:3" ht="12.75">
      <c r="B912" s="6"/>
      <c r="C912" s="6"/>
    </row>
    <row r="913" spans="2:3" ht="12.75">
      <c r="B913" s="6"/>
      <c r="C913" s="6"/>
    </row>
    <row r="914" spans="2:3" ht="12.75">
      <c r="B914" s="6"/>
      <c r="C914" s="6"/>
    </row>
    <row r="915" spans="2:3" ht="12.75">
      <c r="B915" s="6"/>
      <c r="C915" s="6"/>
    </row>
    <row r="916" spans="2:3" ht="12.75">
      <c r="B916" s="6"/>
      <c r="C916" s="6"/>
    </row>
    <row r="917" spans="2:3" ht="12.75">
      <c r="B917" s="6"/>
      <c r="C917" s="6"/>
    </row>
    <row r="918" spans="2:3" ht="12.75">
      <c r="B918" s="6"/>
      <c r="C918" s="6"/>
    </row>
    <row r="919" spans="2:3" ht="12.75">
      <c r="B919" s="6"/>
      <c r="C919" s="6"/>
    </row>
    <row r="920" spans="2:3" ht="12.75">
      <c r="B920" s="6"/>
      <c r="C920" s="6"/>
    </row>
    <row r="921" spans="2:3" ht="12.75">
      <c r="B921" s="6"/>
      <c r="C921" s="6"/>
    </row>
    <row r="922" spans="2:3" ht="12.75">
      <c r="B922" s="6"/>
      <c r="C922" s="6"/>
    </row>
    <row r="923" spans="2:3" ht="12.75">
      <c r="B923" s="6"/>
      <c r="C923" s="6"/>
    </row>
    <row r="924" spans="2:3" ht="12.75">
      <c r="B924" s="6"/>
      <c r="C924" s="6"/>
    </row>
    <row r="925" spans="2:3" ht="12.75">
      <c r="B925" s="6"/>
      <c r="C925" s="6"/>
    </row>
    <row r="926" spans="2:3" ht="12.75">
      <c r="B926" s="6"/>
      <c r="C926" s="6"/>
    </row>
    <row r="927" spans="2:3" ht="12.75">
      <c r="B927" s="6"/>
      <c r="C927" s="6"/>
    </row>
    <row r="928" spans="2:3" ht="12.75">
      <c r="B928" s="6"/>
      <c r="C928" s="6"/>
    </row>
    <row r="929" spans="2:3" ht="12.75">
      <c r="B929" s="6"/>
      <c r="C929" s="6"/>
    </row>
    <row r="930" spans="2:3" ht="12.75">
      <c r="B930" s="6"/>
      <c r="C930" s="6"/>
    </row>
    <row r="931" spans="2:3" ht="12.75">
      <c r="B931" s="6"/>
      <c r="C931" s="6"/>
    </row>
    <row r="932" spans="2:3" ht="12.75">
      <c r="B932" s="6"/>
      <c r="C932" s="6"/>
    </row>
    <row r="933" spans="2:3" ht="12.75">
      <c r="B933" s="6"/>
      <c r="C933" s="6"/>
    </row>
    <row r="934" spans="2:3" ht="12.75">
      <c r="B934" s="6"/>
      <c r="C934" s="6"/>
    </row>
    <row r="935" spans="2:3" ht="12.75">
      <c r="B935" s="6"/>
      <c r="C935" s="6"/>
    </row>
    <row r="936" spans="2:3" ht="12.75">
      <c r="B936" s="6"/>
      <c r="C936" s="6"/>
    </row>
    <row r="937" spans="2:3" ht="12.75">
      <c r="B937" s="6"/>
      <c r="C937" s="6"/>
    </row>
    <row r="938" spans="2:3" ht="12.75">
      <c r="B938" s="6"/>
      <c r="C938" s="6"/>
    </row>
    <row r="939" spans="2:3" ht="12.75">
      <c r="B939" s="6"/>
      <c r="C939" s="6"/>
    </row>
    <row r="940" spans="2:3" ht="12.75">
      <c r="B940" s="6"/>
      <c r="C940" s="6"/>
    </row>
    <row r="941" spans="2:3" ht="12.75">
      <c r="B941" s="6"/>
      <c r="C941" s="6"/>
    </row>
    <row r="942" spans="2:3" ht="12.75">
      <c r="B942" s="6"/>
      <c r="C942" s="6"/>
    </row>
    <row r="943" spans="2:3" ht="12.75">
      <c r="B943" s="6"/>
      <c r="C943" s="6"/>
    </row>
    <row r="944" spans="2:3" ht="12.75">
      <c r="B944" s="6"/>
      <c r="C944" s="6"/>
    </row>
    <row r="945" ht="12.75">
      <c r="B945" s="6"/>
    </row>
    <row r="946" ht="12.75">
      <c r="B946" s="6"/>
    </row>
    <row r="947" ht="12.75">
      <c r="B947" s="6"/>
    </row>
  </sheetData>
  <sheetProtection/>
  <mergeCells count="21">
    <mergeCell ref="E10:H10"/>
    <mergeCell ref="B10:B13"/>
    <mergeCell ref="C10:C13"/>
    <mergeCell ref="J10:O10"/>
    <mergeCell ref="O12:O13"/>
    <mergeCell ref="L12:L13"/>
    <mergeCell ref="M12:M13"/>
    <mergeCell ref="B8:P8"/>
    <mergeCell ref="J11:J13"/>
    <mergeCell ref="K11:K13"/>
    <mergeCell ref="L11:M11"/>
    <mergeCell ref="N11:N13"/>
    <mergeCell ref="P10:P13"/>
    <mergeCell ref="F11:F13"/>
    <mergeCell ref="I11:I13"/>
    <mergeCell ref="D141:E141"/>
    <mergeCell ref="E11:E13"/>
    <mergeCell ref="D11:D13"/>
    <mergeCell ref="H12:H13"/>
    <mergeCell ref="G12:G13"/>
    <mergeCell ref="G11:H11"/>
  </mergeCells>
  <conditionalFormatting sqref="J133:P135 E112:I118 T50:X55 E52:I55">
    <cfRule type="cellIs" priority="1" dxfId="1" operator="equal" stopIfTrue="1">
      <formula>0</formula>
    </cfRule>
  </conditionalFormatting>
  <printOptions horizontalCentered="1"/>
  <pageMargins left="0.1968503937007874" right="0.1968503937007874" top="0.67" bottom="0.4" header="0.3" footer="0.19"/>
  <pageSetup fitToHeight="0" fitToWidth="1" horizontalDpi="600" verticalDpi="600" orientation="landscape" paperSize="9" scale="59" r:id="rId1"/>
  <headerFooter alignWithMargins="0">
    <oddFooter>&amp;C
</oddFooter>
  </headerFooter>
  <rowBreaks count="3" manualBreakCount="3">
    <brk id="67" min="1" max="15" man="1"/>
    <brk id="75" min="1" max="15" man="1"/>
    <brk id="95" min="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2015-07-13T13:09:04Z</cp:lastPrinted>
  <dcterms:created xsi:type="dcterms:W3CDTF">2002-12-20T15:22:07Z</dcterms:created>
  <dcterms:modified xsi:type="dcterms:W3CDTF">2016-02-24T13:41:23Z</dcterms:modified>
  <cp:category/>
  <cp:version/>
  <cp:contentType/>
  <cp:contentStatus/>
</cp:coreProperties>
</file>