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'Лист1'!$A$1:$AE$51</definedName>
  </definedNames>
  <calcPr fullCalcOnLoad="1"/>
</workbook>
</file>

<file path=xl/sharedStrings.xml><?xml version="1.0" encoding="utf-8"?>
<sst xmlns="http://schemas.openxmlformats.org/spreadsheetml/2006/main" count="122" uniqueCount="85">
  <si>
    <t>Всього</t>
  </si>
  <si>
    <t>оплата праці</t>
  </si>
  <si>
    <t>комунальні послуги та енергоносії</t>
  </si>
  <si>
    <t>Всього:</t>
  </si>
  <si>
    <t>Разом: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</si>
  <si>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</si>
  <si>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</si>
  <si>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</si>
  <si>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</si>
  <si>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</si>
  <si>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</si>
  <si>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</si>
  <si>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</si>
  <si>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</si>
  <si>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</si>
  <si>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</si>
  <si>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</si>
  <si>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</si>
  <si>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</si>
  <si>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</si>
  <si>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>Райдержадміністрація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</si>
  <si>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</si>
  <si>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</si>
  <si>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</si>
  <si>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</si>
  <si>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</si>
  <si>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</si>
  <si>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Додаток 2</t>
  </si>
  <si>
    <t>Сектор культури райдержадміністрації</t>
  </si>
  <si>
    <t>1040</t>
  </si>
  <si>
    <t>Районна рада</t>
  </si>
  <si>
    <t>080000</t>
  </si>
  <si>
    <t>Охорона здоров'я</t>
  </si>
  <si>
    <t>080800</t>
  </si>
  <si>
    <t>0726</t>
  </si>
  <si>
    <t>Центри первинної медичної (медико-санітарної) допомоги</t>
  </si>
  <si>
    <t>Відділ освіти, молоді і спорту райдержадміністрації</t>
  </si>
  <si>
    <t>091103</t>
  </si>
  <si>
    <t>Соціальні програми і заходи державних органів у справах молоді</t>
  </si>
  <si>
    <t>080101</t>
  </si>
  <si>
    <t>0731</t>
  </si>
  <si>
    <t xml:space="preserve">Лікарні </t>
  </si>
  <si>
    <t>Зміни до розподілу
видатків районного бюджету на 2016 рік</t>
  </si>
  <si>
    <t>210105</t>
  </si>
  <si>
    <t>0320</t>
  </si>
  <si>
    <t>Видатки на запобігання та ліквідацію надзвичайних ситуація та наслідків стихійного лиха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</si>
  <si>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</si>
  <si>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</si>
  <si>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</si>
  <si>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>0810</t>
  </si>
  <si>
    <t>110502</t>
  </si>
  <si>
    <t>0829</t>
  </si>
  <si>
    <t>Інші культурно-освітні заклади та заходи</t>
  </si>
  <si>
    <t>070806</t>
  </si>
  <si>
    <t>0990</t>
  </si>
  <si>
    <t xml:space="preserve">Інші заклади освіти </t>
  </si>
  <si>
    <t>130115</t>
  </si>
  <si>
    <t xml:space="preserve">Центри "Спорт для всіх" та заходи з фізичної культури </t>
  </si>
  <si>
    <t>180109</t>
  </si>
  <si>
    <t>0490</t>
  </si>
  <si>
    <t>Програма стабілізації та соціально-економічного розвитку територій</t>
  </si>
  <si>
    <t>Управління  соціального захисту населення райдержадміністрації</t>
  </si>
  <si>
    <t>170102</t>
  </si>
  <si>
    <t>1070</t>
  </si>
  <si>
    <t xml:space="preserve">Компенсаційні виплати на пільговий проїзд автомобільним транспортом окремим категоріям громадян </t>
  </si>
  <si>
    <t>090214</t>
  </si>
  <si>
    <t xml:space="preserve">Пільги окремим категоріям громадян з послуг зв"язку </t>
  </si>
  <si>
    <t>070807</t>
  </si>
  <si>
    <t>Інші освітні програми</t>
  </si>
  <si>
    <t>Періодичні видання (газети та журнали)</t>
  </si>
  <si>
    <t>120201</t>
  </si>
  <si>
    <t>120000</t>
  </si>
  <si>
    <t>Засоби масової інформації</t>
  </si>
  <si>
    <t>0830</t>
  </si>
  <si>
    <t>у тому числі видатки за рахунок цільових субвенцій з державного бюджету</t>
  </si>
  <si>
    <t>120300</t>
  </si>
  <si>
    <t>Книговидання</t>
  </si>
  <si>
    <t>за рахунок залишку коштів медичної субвенції</t>
  </si>
  <si>
    <t>за рахунок залишку коштів освітньої субвенції</t>
  </si>
  <si>
    <t>за рахунок залишку субвенцій з державного бюджету станом на 01.01.2016 всього, в т.ч.:</t>
  </si>
  <si>
    <t>в тому числі за рахунок медичної субвенції, всього</t>
  </si>
  <si>
    <t>з них за рахунок залишку коштів медичної субвенції станом на 01.01.2016</t>
  </si>
  <si>
    <t>в тому числі за рахунок освітньої субвенції, всього</t>
  </si>
  <si>
    <t>з них за рахунок залишку коштів освітньої субвенції  станом на 01.01.2016</t>
  </si>
  <si>
    <t>22.02.2016  № 14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</si>
</sst>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name val="Times New Roman Cyr"/>
      <family val="1"/>
    </font>
    <font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190" fontId="11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right" wrapText="1"/>
    </xf>
    <xf numFmtId="190" fontId="11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1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190" fontId="13" fillId="0" borderId="0" xfId="0" applyNumberFormat="1" applyFont="1" applyAlignment="1">
      <alignment/>
    </xf>
    <xf numFmtId="190" fontId="12" fillId="0" borderId="0" xfId="0" applyNumberFormat="1" applyFont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1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4" fillId="0" borderId="0" xfId="0" applyNumberFormat="1" applyFont="1" applyAlignment="1">
      <alignment/>
    </xf>
    <xf numFmtId="190" fontId="15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vertical="justify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justify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90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wrapText="1"/>
    </xf>
    <xf numFmtId="190" fontId="13" fillId="0" borderId="0" xfId="0" applyNumberFormat="1" applyFont="1" applyAlignment="1">
      <alignment horizontal="right" vertical="top" wrapText="1"/>
    </xf>
    <xf numFmtId="190" fontId="24" fillId="0" borderId="0" xfId="0" applyNumberFormat="1" applyFont="1" applyAlignment="1">
      <alignment horizontal="right" vertical="top" wrapText="1"/>
    </xf>
    <xf numFmtId="190" fontId="24" fillId="0" borderId="0" xfId="0" applyNumberFormat="1" applyFont="1" applyAlignment="1">
      <alignment vertical="top"/>
    </xf>
    <xf numFmtId="190" fontId="24" fillId="0" borderId="0" xfId="0" applyNumberFormat="1" applyFont="1" applyAlignment="1">
      <alignment/>
    </xf>
    <xf numFmtId="190" fontId="24" fillId="0" borderId="0" xfId="0" applyNumberFormat="1" applyFont="1" applyFill="1" applyAlignment="1">
      <alignment/>
    </xf>
    <xf numFmtId="190" fontId="24" fillId="0" borderId="0" xfId="0" applyNumberFormat="1" applyFont="1" applyFill="1" applyAlignment="1">
      <alignment vertical="top"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190" fontId="13" fillId="0" borderId="0" xfId="0" applyNumberFormat="1" applyFont="1" applyAlignment="1">
      <alignment vertical="top"/>
    </xf>
    <xf numFmtId="190" fontId="13" fillId="0" borderId="0" xfId="0" applyNumberFormat="1" applyFont="1" applyFill="1" applyAlignment="1">
      <alignment vertical="top"/>
    </xf>
    <xf numFmtId="49" fontId="23" fillId="0" borderId="0" xfId="0" applyNumberFormat="1" applyFont="1" applyAlignment="1">
      <alignment horizontal="center" wrapText="1"/>
    </xf>
    <xf numFmtId="190" fontId="23" fillId="0" borderId="0" xfId="0" applyNumberFormat="1" applyFont="1" applyAlignment="1">
      <alignment horizontal="right" vertical="top" wrapText="1"/>
    </xf>
    <xf numFmtId="190" fontId="25" fillId="0" borderId="0" xfId="0" applyNumberFormat="1" applyFont="1" applyAlignment="1">
      <alignment horizontal="right" vertical="top" wrapText="1"/>
    </xf>
    <xf numFmtId="190" fontId="23" fillId="0" borderId="0" xfId="0" applyNumberFormat="1" applyFont="1" applyAlignment="1">
      <alignment vertical="top"/>
    </xf>
    <xf numFmtId="190" fontId="23" fillId="0" borderId="0" xfId="0" applyNumberFormat="1" applyFont="1" applyFill="1" applyAlignment="1">
      <alignment vertical="top"/>
    </xf>
    <xf numFmtId="0" fontId="13" fillId="0" borderId="0" xfId="0" applyFont="1" applyAlignment="1">
      <alignment horizontal="justify" vertical="top" wrapText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vertical="top" wrapText="1"/>
    </xf>
    <xf numFmtId="190" fontId="23" fillId="0" borderId="0" xfId="0" applyNumberFormat="1" applyFont="1" applyFill="1" applyAlignment="1">
      <alignment/>
    </xf>
    <xf numFmtId="0" fontId="13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49" fontId="23" fillId="0" borderId="0" xfId="0" applyNumberFormat="1" applyFont="1" applyFill="1" applyAlignment="1">
      <alignment horizontal="center" wrapText="1"/>
    </xf>
    <xf numFmtId="189" fontId="13" fillId="0" borderId="0" xfId="0" applyNumberFormat="1" applyFont="1" applyFill="1" applyAlignment="1" applyProtection="1">
      <alignment horizontal="center" vertical="justify"/>
      <protection locked="0"/>
    </xf>
    <xf numFmtId="190" fontId="13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/>
    </xf>
    <xf numFmtId="49" fontId="13" fillId="0" borderId="0" xfId="0" applyNumberFormat="1" applyFont="1" applyFill="1" applyAlignment="1" applyProtection="1">
      <alignment horizontal="center" vertical="justify"/>
      <protection locked="0"/>
    </xf>
    <xf numFmtId="0" fontId="23" fillId="0" borderId="0" xfId="0" applyFont="1" applyFill="1" applyBorder="1" applyAlignment="1">
      <alignment horizontal="center" vertical="top" wrapText="1"/>
    </xf>
    <xf numFmtId="190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190" fontId="13" fillId="0" borderId="0" xfId="0" applyNumberFormat="1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justify" wrapText="1"/>
    </xf>
    <xf numFmtId="0" fontId="23" fillId="0" borderId="0" xfId="0" applyFont="1" applyFill="1" applyBorder="1" applyAlignment="1">
      <alignment/>
    </xf>
    <xf numFmtId="190" fontId="23" fillId="0" borderId="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3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190" fontId="23" fillId="0" borderId="0" xfId="0" applyNumberFormat="1" applyFont="1" applyAlignment="1">
      <alignment horizontal="left" vertical="center"/>
    </xf>
    <xf numFmtId="0" fontId="13" fillId="30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26" fillId="0" borderId="0" xfId="0" applyFont="1" applyAlignment="1" applyProtection="1">
      <alignment horizontal="left" vertical="top" wrapText="1"/>
      <protection locked="0"/>
    </xf>
    <xf numFmtId="200" fontId="23" fillId="0" borderId="0" xfId="0" applyNumberFormat="1" applyFont="1" applyFill="1" applyAlignment="1">
      <alignment vertical="top"/>
    </xf>
    <xf numFmtId="200" fontId="23" fillId="0" borderId="0" xfId="0" applyNumberFormat="1" applyFont="1" applyAlignment="1">
      <alignment horizontal="right" vertical="top" wrapText="1"/>
    </xf>
    <xf numFmtId="49" fontId="19" fillId="0" borderId="0" xfId="0" applyNumberFormat="1" applyFont="1" applyFill="1" applyAlignment="1" applyProtection="1">
      <alignment horizontal="center" vertical="justify"/>
      <protection locked="0"/>
    </xf>
    <xf numFmtId="0" fontId="23" fillId="0" borderId="0" xfId="0" applyFont="1" applyAlignment="1">
      <alignment horizontal="left" vertical="top" wrapText="1" shrinkToFit="1"/>
    </xf>
    <xf numFmtId="0" fontId="26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justify" vertical="top" wrapText="1"/>
    </xf>
    <xf numFmtId="0" fontId="2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6"/>
  <sheetViews>
    <sheetView tabSelected="1" zoomScale="60" zoomScaleNormal="60" zoomScaleSheetLayoutView="50" zoomScalePageLayoutView="45" workbookViewId="0" topLeftCell="A6">
      <pane ySplit="2820" topLeftCell="A1" activePane="bottomLeft" state="split"/>
      <selection pane="topLeft" activeCell="B27" sqref="B27:D27"/>
      <selection pane="bottomLeft" activeCell="AC3" sqref="AC3"/>
    </sheetView>
  </sheetViews>
  <sheetFormatPr defaultColWidth="9.00390625" defaultRowHeight="12.75" outlineLevelCol="2"/>
  <cols>
    <col min="1" max="1" width="9.875" style="1" customWidth="1"/>
    <col min="2" max="2" width="13.75390625" style="5" customWidth="1"/>
    <col min="3" max="3" width="11.625" style="5" customWidth="1"/>
    <col min="4" max="4" width="67.7539062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22.1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6.62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20.25">
      <c r="A1" s="1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4" t="s">
        <v>27</v>
      </c>
      <c r="AD1" s="44"/>
      <c r="AE1" s="36"/>
    </row>
    <row r="2" spans="1:31" ht="20.25">
      <c r="A2" s="33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 t="s">
        <v>23</v>
      </c>
      <c r="AD2" s="36"/>
      <c r="AE2" s="36"/>
    </row>
    <row r="3" spans="1:31" ht="20.25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6"/>
      <c r="U3" s="36"/>
      <c r="V3" s="36"/>
      <c r="W3" s="36"/>
      <c r="X3" s="36"/>
      <c r="Y3" s="36"/>
      <c r="Z3" s="36"/>
      <c r="AA3" s="36"/>
      <c r="AB3" s="36"/>
      <c r="AC3" s="36" t="s">
        <v>84</v>
      </c>
      <c r="AD3" s="36"/>
      <c r="AE3" s="36"/>
    </row>
    <row r="4" spans="1:46" ht="54.75" customHeight="1">
      <c r="A4" s="33"/>
      <c r="B4" s="141" t="s">
        <v>42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31" ht="16.5" customHeight="1" thickBot="1">
      <c r="A5" s="33"/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 t="s">
        <v>10</v>
      </c>
    </row>
    <row r="6" spans="1:31" ht="33" customHeight="1" thickBot="1">
      <c r="A6" s="134" t="s">
        <v>19</v>
      </c>
      <c r="B6" s="137" t="s">
        <v>13</v>
      </c>
      <c r="C6" s="137" t="s">
        <v>14</v>
      </c>
      <c r="D6" s="137" t="s">
        <v>24</v>
      </c>
      <c r="E6" s="120" t="s">
        <v>7</v>
      </c>
      <c r="F6" s="121"/>
      <c r="G6" s="121"/>
      <c r="H6" s="121"/>
      <c r="I6" s="122"/>
      <c r="J6" s="120" t="s">
        <v>11</v>
      </c>
      <c r="K6" s="121"/>
      <c r="L6" s="121"/>
      <c r="M6" s="121"/>
      <c r="N6" s="121"/>
      <c r="O6" s="120" t="s">
        <v>12</v>
      </c>
      <c r="P6" s="121"/>
      <c r="Q6" s="121"/>
      <c r="R6" s="121"/>
      <c r="S6" s="122"/>
      <c r="T6" s="120" t="s">
        <v>21</v>
      </c>
      <c r="U6" s="121"/>
      <c r="V6" s="121"/>
      <c r="W6" s="121"/>
      <c r="X6" s="122"/>
      <c r="Y6" s="120" t="s">
        <v>22</v>
      </c>
      <c r="Z6" s="121"/>
      <c r="AA6" s="121"/>
      <c r="AB6" s="121"/>
      <c r="AC6" s="121"/>
      <c r="AD6" s="121"/>
      <c r="AE6" s="127" t="s">
        <v>6</v>
      </c>
    </row>
    <row r="7" spans="1:31" ht="18.75" customHeight="1" thickBot="1">
      <c r="A7" s="135"/>
      <c r="B7" s="138"/>
      <c r="C7" s="138"/>
      <c r="D7" s="138"/>
      <c r="E7" s="117" t="s">
        <v>0</v>
      </c>
      <c r="F7" s="131" t="s">
        <v>16</v>
      </c>
      <c r="G7" s="125" t="s">
        <v>15</v>
      </c>
      <c r="H7" s="126"/>
      <c r="I7" s="112" t="s">
        <v>17</v>
      </c>
      <c r="J7" s="117" t="s">
        <v>0</v>
      </c>
      <c r="K7" s="115" t="s">
        <v>16</v>
      </c>
      <c r="L7" s="125" t="s">
        <v>15</v>
      </c>
      <c r="M7" s="126"/>
      <c r="N7" s="112" t="s">
        <v>17</v>
      </c>
      <c r="O7" s="117" t="s">
        <v>0</v>
      </c>
      <c r="P7" s="115" t="s">
        <v>16</v>
      </c>
      <c r="Q7" s="125" t="s">
        <v>15</v>
      </c>
      <c r="R7" s="126"/>
      <c r="S7" s="112" t="s">
        <v>17</v>
      </c>
      <c r="T7" s="117" t="s">
        <v>0</v>
      </c>
      <c r="U7" s="131" t="s">
        <v>16</v>
      </c>
      <c r="V7" s="125" t="s">
        <v>15</v>
      </c>
      <c r="W7" s="126"/>
      <c r="X7" s="112" t="s">
        <v>17</v>
      </c>
      <c r="Y7" s="142" t="s">
        <v>0</v>
      </c>
      <c r="Z7" s="115" t="s">
        <v>16</v>
      </c>
      <c r="AA7" s="125" t="s">
        <v>15</v>
      </c>
      <c r="AB7" s="144"/>
      <c r="AC7" s="115" t="s">
        <v>17</v>
      </c>
      <c r="AD7" s="45" t="s">
        <v>15</v>
      </c>
      <c r="AE7" s="128"/>
    </row>
    <row r="8" spans="1:31" ht="14.25" customHeight="1">
      <c r="A8" s="135"/>
      <c r="B8" s="138"/>
      <c r="C8" s="138"/>
      <c r="D8" s="138"/>
      <c r="E8" s="118"/>
      <c r="F8" s="132"/>
      <c r="G8" s="117" t="s">
        <v>1</v>
      </c>
      <c r="H8" s="117" t="s">
        <v>2</v>
      </c>
      <c r="I8" s="113"/>
      <c r="J8" s="118"/>
      <c r="K8" s="113"/>
      <c r="L8" s="123" t="s">
        <v>1</v>
      </c>
      <c r="M8" s="117" t="s">
        <v>2</v>
      </c>
      <c r="N8" s="113"/>
      <c r="O8" s="118"/>
      <c r="P8" s="113"/>
      <c r="Q8" s="123" t="s">
        <v>1</v>
      </c>
      <c r="R8" s="117" t="s">
        <v>2</v>
      </c>
      <c r="S8" s="113"/>
      <c r="T8" s="118"/>
      <c r="U8" s="132"/>
      <c r="V8" s="117" t="s">
        <v>1</v>
      </c>
      <c r="W8" s="117" t="s">
        <v>2</v>
      </c>
      <c r="X8" s="113"/>
      <c r="Y8" s="118"/>
      <c r="Z8" s="113"/>
      <c r="AA8" s="117" t="s">
        <v>1</v>
      </c>
      <c r="AB8" s="123" t="s">
        <v>2</v>
      </c>
      <c r="AC8" s="113"/>
      <c r="AD8" s="117" t="s">
        <v>5</v>
      </c>
      <c r="AE8" s="129"/>
    </row>
    <row r="9" spans="1:31" ht="99" customHeight="1" thickBot="1">
      <c r="A9" s="136"/>
      <c r="B9" s="139"/>
      <c r="C9" s="139"/>
      <c r="D9" s="139"/>
      <c r="E9" s="119"/>
      <c r="F9" s="133"/>
      <c r="G9" s="119"/>
      <c r="H9" s="119"/>
      <c r="I9" s="114"/>
      <c r="J9" s="119"/>
      <c r="K9" s="116"/>
      <c r="L9" s="124"/>
      <c r="M9" s="119"/>
      <c r="N9" s="114"/>
      <c r="O9" s="119"/>
      <c r="P9" s="116"/>
      <c r="Q9" s="124"/>
      <c r="R9" s="119"/>
      <c r="S9" s="114"/>
      <c r="T9" s="119"/>
      <c r="U9" s="133"/>
      <c r="V9" s="119"/>
      <c r="W9" s="119"/>
      <c r="X9" s="114"/>
      <c r="Y9" s="143"/>
      <c r="Z9" s="116"/>
      <c r="AA9" s="119"/>
      <c r="AB9" s="124"/>
      <c r="AC9" s="116"/>
      <c r="AD9" s="119"/>
      <c r="AE9" s="130"/>
    </row>
    <row r="10" spans="1:31" ht="17.25" customHeight="1" thickBot="1">
      <c r="A10" s="34">
        <v>1</v>
      </c>
      <c r="B10" s="46">
        <v>2</v>
      </c>
      <c r="C10" s="47">
        <v>3</v>
      </c>
      <c r="D10" s="46">
        <v>4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>
        <v>5</v>
      </c>
      <c r="U10" s="49">
        <v>6</v>
      </c>
      <c r="V10" s="49">
        <v>7</v>
      </c>
      <c r="W10" s="49">
        <v>8</v>
      </c>
      <c r="X10" s="49">
        <v>9</v>
      </c>
      <c r="Y10" s="50">
        <v>10</v>
      </c>
      <c r="Z10" s="50">
        <v>11</v>
      </c>
      <c r="AA10" s="50">
        <v>12</v>
      </c>
      <c r="AB10" s="50">
        <v>13</v>
      </c>
      <c r="AC10" s="51">
        <v>14</v>
      </c>
      <c r="AD10" s="46">
        <v>15</v>
      </c>
      <c r="AE10" s="52" t="s">
        <v>18</v>
      </c>
    </row>
    <row r="11" spans="1:32" s="3" customFormat="1" ht="28.5" customHeight="1">
      <c r="A11" s="39"/>
      <c r="B11" s="53"/>
      <c r="C11" s="53"/>
      <c r="D11" s="54" t="s">
        <v>30</v>
      </c>
      <c r="E11" s="55"/>
      <c r="F11" s="55"/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>
        <f>E11+J11+O11</f>
        <v>0</v>
      </c>
      <c r="U11" s="57"/>
      <c r="V11" s="58">
        <f>G11+L11+Q11</f>
        <v>0</v>
      </c>
      <c r="W11" s="58">
        <f>H11+M11+R11</f>
        <v>0</v>
      </c>
      <c r="X11" s="58"/>
      <c r="Y11" s="59">
        <f>Z11+AC11</f>
        <v>0</v>
      </c>
      <c r="Z11" s="60"/>
      <c r="AA11" s="60"/>
      <c r="AB11" s="60"/>
      <c r="AC11" s="61"/>
      <c r="AD11" s="61"/>
      <c r="AE11" s="62">
        <f>T11+Y11</f>
        <v>0</v>
      </c>
      <c r="AF11" s="12"/>
    </row>
    <row r="12" spans="1:32" s="3" customFormat="1" ht="33.75" customHeight="1">
      <c r="A12" s="39"/>
      <c r="B12" s="63" t="s">
        <v>71</v>
      </c>
      <c r="C12" s="63"/>
      <c r="D12" s="64" t="s">
        <v>72</v>
      </c>
      <c r="E12" s="55"/>
      <c r="F12" s="55"/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>
        <f>T13</f>
        <v>15</v>
      </c>
      <c r="U12" s="57">
        <f aca="true" t="shared" si="0" ref="U12:AE12">U13</f>
        <v>15</v>
      </c>
      <c r="V12" s="57">
        <f t="shared" si="0"/>
        <v>0</v>
      </c>
      <c r="W12" s="57">
        <f t="shared" si="0"/>
        <v>0</v>
      </c>
      <c r="X12" s="57">
        <f t="shared" si="0"/>
        <v>0</v>
      </c>
      <c r="Y12" s="57">
        <f t="shared" si="0"/>
        <v>0</v>
      </c>
      <c r="Z12" s="57">
        <f t="shared" si="0"/>
        <v>0</v>
      </c>
      <c r="AA12" s="57">
        <f t="shared" si="0"/>
        <v>0</v>
      </c>
      <c r="AB12" s="57">
        <f t="shared" si="0"/>
        <v>0</v>
      </c>
      <c r="AC12" s="57">
        <f t="shared" si="0"/>
        <v>0</v>
      </c>
      <c r="AD12" s="57">
        <f t="shared" si="0"/>
        <v>0</v>
      </c>
      <c r="AE12" s="57">
        <f t="shared" si="0"/>
        <v>15</v>
      </c>
      <c r="AF12" s="12"/>
    </row>
    <row r="13" spans="1:32" s="3" customFormat="1" ht="33.75" customHeight="1">
      <c r="A13" s="39"/>
      <c r="B13" s="63" t="s">
        <v>70</v>
      </c>
      <c r="C13" s="63" t="s">
        <v>73</v>
      </c>
      <c r="D13" s="64" t="s">
        <v>69</v>
      </c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>
        <f>U13</f>
        <v>15</v>
      </c>
      <c r="U13" s="57">
        <v>15</v>
      </c>
      <c r="V13" s="58"/>
      <c r="W13" s="58"/>
      <c r="X13" s="58"/>
      <c r="Y13" s="65"/>
      <c r="Z13" s="65"/>
      <c r="AA13" s="65"/>
      <c r="AB13" s="65"/>
      <c r="AC13" s="66"/>
      <c r="AD13" s="66"/>
      <c r="AE13" s="66">
        <f>T13+Y13</f>
        <v>15</v>
      </c>
      <c r="AF13" s="12"/>
    </row>
    <row r="14" spans="1:32" s="3" customFormat="1" ht="29.25" customHeight="1">
      <c r="A14" s="39"/>
      <c r="B14" s="67"/>
      <c r="C14" s="67"/>
      <c r="D14" s="54" t="s">
        <v>4</v>
      </c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68">
        <f>U14+X14</f>
        <v>15</v>
      </c>
      <c r="U14" s="68">
        <f>U12</f>
        <v>15</v>
      </c>
      <c r="V14" s="69"/>
      <c r="W14" s="69"/>
      <c r="X14" s="69"/>
      <c r="Y14" s="70"/>
      <c r="Z14" s="70"/>
      <c r="AA14" s="70"/>
      <c r="AB14" s="70"/>
      <c r="AC14" s="71"/>
      <c r="AD14" s="71"/>
      <c r="AE14" s="71">
        <f>Y14+T14</f>
        <v>15</v>
      </c>
      <c r="AF14" s="12"/>
    </row>
    <row r="15" spans="1:32" s="3" customFormat="1" ht="27.75" customHeight="1">
      <c r="A15" s="40"/>
      <c r="B15" s="67"/>
      <c r="C15" s="67"/>
      <c r="D15" s="56" t="s">
        <v>20</v>
      </c>
      <c r="E15" s="57"/>
      <c r="F15" s="57"/>
      <c r="G15" s="57"/>
      <c r="H15" s="57"/>
      <c r="I15" s="57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57"/>
      <c r="U15" s="57"/>
      <c r="V15" s="58"/>
      <c r="W15" s="58"/>
      <c r="X15" s="58"/>
      <c r="Y15" s="59"/>
      <c r="Z15" s="59"/>
      <c r="AA15" s="59"/>
      <c r="AB15" s="59"/>
      <c r="AC15" s="62"/>
      <c r="AD15" s="62"/>
      <c r="AE15" s="65">
        <f>T15+Y15</f>
        <v>0</v>
      </c>
      <c r="AF15" s="12"/>
    </row>
    <row r="16" spans="1:32" ht="34.5" customHeight="1">
      <c r="A16" s="35"/>
      <c r="B16" s="73" t="s">
        <v>31</v>
      </c>
      <c r="C16" s="73"/>
      <c r="D16" s="74" t="s">
        <v>32</v>
      </c>
      <c r="E16" s="68"/>
      <c r="F16" s="68"/>
      <c r="G16" s="68"/>
      <c r="H16" s="68"/>
      <c r="I16" s="68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57">
        <f aca="true" t="shared" si="1" ref="T16:AC16">T17+T20</f>
        <v>1361.711</v>
      </c>
      <c r="U16" s="57">
        <f t="shared" si="1"/>
        <v>1361.711</v>
      </c>
      <c r="V16" s="57">
        <f t="shared" si="1"/>
        <v>4682.1</v>
      </c>
      <c r="W16" s="57">
        <f t="shared" si="1"/>
        <v>692.8</v>
      </c>
      <c r="X16" s="57">
        <f t="shared" si="1"/>
        <v>0</v>
      </c>
      <c r="Y16" s="57">
        <f t="shared" si="1"/>
        <v>847.451</v>
      </c>
      <c r="Z16" s="57">
        <f t="shared" si="1"/>
        <v>0</v>
      </c>
      <c r="AA16" s="57">
        <f t="shared" si="1"/>
        <v>0</v>
      </c>
      <c r="AB16" s="57">
        <f t="shared" si="1"/>
        <v>0</v>
      </c>
      <c r="AC16" s="57">
        <f t="shared" si="1"/>
        <v>847.451</v>
      </c>
      <c r="AD16" s="57">
        <f>AD17</f>
        <v>847.451</v>
      </c>
      <c r="AE16" s="71">
        <f>T16+Y16</f>
        <v>2209.1620000000003</v>
      </c>
      <c r="AF16" s="10"/>
    </row>
    <row r="17" spans="1:32" ht="34.5" customHeight="1">
      <c r="A17" s="35"/>
      <c r="B17" s="63" t="s">
        <v>39</v>
      </c>
      <c r="C17" s="63" t="s">
        <v>40</v>
      </c>
      <c r="D17" s="64" t="s">
        <v>41</v>
      </c>
      <c r="E17" s="68"/>
      <c r="F17" s="68"/>
      <c r="G17" s="68"/>
      <c r="H17" s="68"/>
      <c r="I17" s="68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7">
        <f>U17+X17</f>
        <v>926.16</v>
      </c>
      <c r="U17" s="57">
        <f>40+9.36+849.8+27</f>
        <v>926.16</v>
      </c>
      <c r="V17" s="57"/>
      <c r="W17" s="57"/>
      <c r="X17" s="57"/>
      <c r="Y17" s="65">
        <f>Z17+AC17</f>
        <v>847.451</v>
      </c>
      <c r="Z17" s="65"/>
      <c r="AA17" s="65"/>
      <c r="AB17" s="65"/>
      <c r="AC17" s="66">
        <f>756.451+91</f>
        <v>847.451</v>
      </c>
      <c r="AD17" s="66">
        <f>756.451+91</f>
        <v>847.451</v>
      </c>
      <c r="AE17" s="66">
        <f>T17+Y17</f>
        <v>1773.6109999999999</v>
      </c>
      <c r="AF17" s="10"/>
    </row>
    <row r="18" spans="1:32" ht="48" customHeight="1">
      <c r="A18" s="35"/>
      <c r="B18" s="63"/>
      <c r="C18" s="63"/>
      <c r="D18" s="64" t="s">
        <v>80</v>
      </c>
      <c r="E18" s="68"/>
      <c r="F18" s="68"/>
      <c r="G18" s="68"/>
      <c r="H18" s="68"/>
      <c r="I18" s="68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7">
        <f>U18+X18</f>
        <v>475.09</v>
      </c>
      <c r="U18" s="57">
        <v>475.09</v>
      </c>
      <c r="V18" s="57"/>
      <c r="W18" s="57"/>
      <c r="X18" s="57"/>
      <c r="Y18" s="65"/>
      <c r="Z18" s="65"/>
      <c r="AA18" s="65"/>
      <c r="AB18" s="65"/>
      <c r="AC18" s="66"/>
      <c r="AD18" s="66"/>
      <c r="AE18" s="66"/>
      <c r="AF18" s="10"/>
    </row>
    <row r="19" spans="1:32" ht="67.5" customHeight="1">
      <c r="A19" s="35"/>
      <c r="B19" s="63"/>
      <c r="C19" s="63"/>
      <c r="D19" s="64" t="s">
        <v>81</v>
      </c>
      <c r="E19" s="68"/>
      <c r="F19" s="68"/>
      <c r="G19" s="68"/>
      <c r="H19" s="68"/>
      <c r="I19" s="68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7">
        <v>475.09</v>
      </c>
      <c r="U19" s="57">
        <v>475.09</v>
      </c>
      <c r="V19" s="57"/>
      <c r="W19" s="57"/>
      <c r="X19" s="57"/>
      <c r="Y19" s="65"/>
      <c r="Z19" s="65"/>
      <c r="AA19" s="65"/>
      <c r="AB19" s="65"/>
      <c r="AC19" s="66"/>
      <c r="AD19" s="66"/>
      <c r="AE19" s="66">
        <f>T19+Y19</f>
        <v>475.09</v>
      </c>
      <c r="AF19" s="10"/>
    </row>
    <row r="20" spans="1:32" ht="49.5" customHeight="1">
      <c r="A20" s="35"/>
      <c r="B20" s="63" t="s">
        <v>33</v>
      </c>
      <c r="C20" s="63" t="s">
        <v>34</v>
      </c>
      <c r="D20" s="77" t="s">
        <v>35</v>
      </c>
      <c r="E20" s="68"/>
      <c r="F20" s="68"/>
      <c r="G20" s="68"/>
      <c r="H20" s="68"/>
      <c r="I20" s="68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57">
        <f>U20+X20</f>
        <v>435.551</v>
      </c>
      <c r="U20" s="57">
        <f>434.051+1.5</f>
        <v>435.551</v>
      </c>
      <c r="V20" s="57">
        <v>4682.1</v>
      </c>
      <c r="W20" s="57">
        <v>692.8</v>
      </c>
      <c r="X20" s="57"/>
      <c r="Y20" s="65"/>
      <c r="Z20" s="65"/>
      <c r="AA20" s="65"/>
      <c r="AB20" s="65"/>
      <c r="AC20" s="66"/>
      <c r="AD20" s="66"/>
      <c r="AE20" s="66">
        <f aca="true" t="shared" si="2" ref="AE20:AE33">Y20+T20</f>
        <v>435.551</v>
      </c>
      <c r="AF20" s="10"/>
    </row>
    <row r="21" spans="1:32" ht="53.25" customHeight="1">
      <c r="A21" s="35"/>
      <c r="B21" s="63"/>
      <c r="C21" s="63"/>
      <c r="D21" s="64" t="s">
        <v>80</v>
      </c>
      <c r="E21" s="68"/>
      <c r="F21" s="68"/>
      <c r="G21" s="68"/>
      <c r="H21" s="68"/>
      <c r="I21" s="68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57">
        <f>U21+X21</f>
        <v>333.758</v>
      </c>
      <c r="U21" s="57">
        <v>333.758</v>
      </c>
      <c r="V21" s="57">
        <v>4682.1</v>
      </c>
      <c r="W21" s="57">
        <v>692.8</v>
      </c>
      <c r="X21" s="57"/>
      <c r="Y21" s="65"/>
      <c r="Z21" s="65"/>
      <c r="AA21" s="65"/>
      <c r="AB21" s="65"/>
      <c r="AC21" s="66"/>
      <c r="AD21" s="66"/>
      <c r="AE21" s="66">
        <f t="shared" si="2"/>
        <v>333.758</v>
      </c>
      <c r="AF21" s="10"/>
    </row>
    <row r="22" spans="1:32" ht="57.75" customHeight="1">
      <c r="A22" s="35"/>
      <c r="B22" s="63"/>
      <c r="C22" s="63"/>
      <c r="D22" s="64" t="s">
        <v>81</v>
      </c>
      <c r="E22" s="68"/>
      <c r="F22" s="68"/>
      <c r="G22" s="68"/>
      <c r="H22" s="68"/>
      <c r="I22" s="68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7">
        <v>333.758</v>
      </c>
      <c r="U22" s="57">
        <v>333.758</v>
      </c>
      <c r="V22" s="57"/>
      <c r="W22" s="57"/>
      <c r="X22" s="57"/>
      <c r="Y22" s="65"/>
      <c r="Z22" s="65"/>
      <c r="AA22" s="65"/>
      <c r="AB22" s="65"/>
      <c r="AC22" s="66"/>
      <c r="AD22" s="66"/>
      <c r="AE22" s="66">
        <f t="shared" si="2"/>
        <v>333.758</v>
      </c>
      <c r="AF22" s="10"/>
    </row>
    <row r="23" spans="1:32" ht="57.75" customHeight="1">
      <c r="A23" s="35"/>
      <c r="B23" s="38" t="s">
        <v>43</v>
      </c>
      <c r="C23" s="38" t="s">
        <v>44</v>
      </c>
      <c r="D23" s="106" t="s">
        <v>45</v>
      </c>
      <c r="E23" s="68"/>
      <c r="F23" s="68"/>
      <c r="G23" s="68"/>
      <c r="H23" s="68"/>
      <c r="I23" s="68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7">
        <f>U23+X23</f>
        <v>100</v>
      </c>
      <c r="U23" s="57">
        <v>100</v>
      </c>
      <c r="V23" s="57">
        <f>W23+Z23</f>
        <v>0</v>
      </c>
      <c r="W23" s="57"/>
      <c r="X23" s="57"/>
      <c r="Y23" s="65">
        <f>Z23+AC23</f>
        <v>0</v>
      </c>
      <c r="Z23" s="65"/>
      <c r="AA23" s="65"/>
      <c r="AB23" s="65"/>
      <c r="AC23" s="66"/>
      <c r="AD23" s="66"/>
      <c r="AE23" s="66">
        <f t="shared" si="2"/>
        <v>100</v>
      </c>
      <c r="AF23" s="10"/>
    </row>
    <row r="24" spans="1:32" ht="47.25" customHeight="1">
      <c r="A24" s="35"/>
      <c r="B24" s="38" t="s">
        <v>58</v>
      </c>
      <c r="C24" s="38" t="s">
        <v>59</v>
      </c>
      <c r="D24" s="101" t="s">
        <v>60</v>
      </c>
      <c r="E24" s="68"/>
      <c r="F24" s="68"/>
      <c r="G24" s="68"/>
      <c r="H24" s="68"/>
      <c r="I24" s="68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57">
        <f>U24+X24</f>
        <v>1.378</v>
      </c>
      <c r="U24" s="57">
        <v>1.378</v>
      </c>
      <c r="V24" s="57"/>
      <c r="W24" s="57"/>
      <c r="X24" s="57"/>
      <c r="Y24" s="65"/>
      <c r="Z24" s="65"/>
      <c r="AA24" s="65"/>
      <c r="AB24" s="65"/>
      <c r="AC24" s="66"/>
      <c r="AD24" s="66"/>
      <c r="AE24" s="66">
        <f t="shared" si="2"/>
        <v>1.378</v>
      </c>
      <c r="AF24" s="10"/>
    </row>
    <row r="25" spans="1:32" ht="39" customHeight="1">
      <c r="A25" s="35"/>
      <c r="B25" s="63"/>
      <c r="C25" s="63"/>
      <c r="D25" s="78" t="s">
        <v>4</v>
      </c>
      <c r="E25" s="68"/>
      <c r="F25" s="68"/>
      <c r="G25" s="68"/>
      <c r="H25" s="68"/>
      <c r="I25" s="68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68">
        <f>U25+X25</f>
        <v>1463.089</v>
      </c>
      <c r="U25" s="68">
        <f>U16+U23+U24</f>
        <v>1463.089</v>
      </c>
      <c r="V25" s="68">
        <f aca="true" t="shared" si="3" ref="V25:AD25">V16+V23+V24</f>
        <v>4682.1</v>
      </c>
      <c r="W25" s="68">
        <f t="shared" si="3"/>
        <v>692.8</v>
      </c>
      <c r="X25" s="68">
        <f t="shared" si="3"/>
        <v>0</v>
      </c>
      <c r="Y25" s="68">
        <f t="shared" si="3"/>
        <v>847.451</v>
      </c>
      <c r="Z25" s="68">
        <f t="shared" si="3"/>
        <v>0</v>
      </c>
      <c r="AA25" s="68">
        <f t="shared" si="3"/>
        <v>0</v>
      </c>
      <c r="AB25" s="68">
        <f t="shared" si="3"/>
        <v>0</v>
      </c>
      <c r="AC25" s="68">
        <f t="shared" si="3"/>
        <v>847.451</v>
      </c>
      <c r="AD25" s="68">
        <f t="shared" si="3"/>
        <v>847.451</v>
      </c>
      <c r="AE25" s="71">
        <f>Y25+T25</f>
        <v>2310.54</v>
      </c>
      <c r="AF25" s="10"/>
    </row>
    <row r="26" spans="1:32" ht="45.75" customHeight="1">
      <c r="A26" s="35"/>
      <c r="B26" s="63"/>
      <c r="C26" s="63"/>
      <c r="D26" s="105" t="s">
        <v>36</v>
      </c>
      <c r="E26" s="68"/>
      <c r="F26" s="68"/>
      <c r="G26" s="68"/>
      <c r="H26" s="68"/>
      <c r="I26" s="68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103"/>
      <c r="U26" s="103"/>
      <c r="V26" s="68"/>
      <c r="W26" s="68"/>
      <c r="X26" s="68"/>
      <c r="Y26" s="70"/>
      <c r="Z26" s="68"/>
      <c r="AA26" s="68"/>
      <c r="AB26" s="68"/>
      <c r="AC26" s="68"/>
      <c r="AD26" s="68"/>
      <c r="AE26" s="102">
        <f t="shared" si="2"/>
        <v>0</v>
      </c>
      <c r="AF26" s="10"/>
    </row>
    <row r="27" spans="1:32" ht="75" customHeight="1">
      <c r="A27" s="35"/>
      <c r="B27" s="38" t="s">
        <v>46</v>
      </c>
      <c r="C27" s="38" t="s">
        <v>47</v>
      </c>
      <c r="D27" s="101" t="s">
        <v>48</v>
      </c>
      <c r="E27" s="68"/>
      <c r="F27" s="68"/>
      <c r="G27" s="68"/>
      <c r="H27" s="68"/>
      <c r="I27" s="68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57">
        <f aca="true" t="shared" si="4" ref="T27:T34">U27+X27</f>
        <v>2042.9</v>
      </c>
      <c r="U27" s="57">
        <f>140.8+759+48+993.1+100+2</f>
        <v>2042.9</v>
      </c>
      <c r="V27" s="57">
        <v>128</v>
      </c>
      <c r="W27" s="57">
        <v>759</v>
      </c>
      <c r="X27" s="57"/>
      <c r="Y27" s="65">
        <f>Z27+AC27</f>
        <v>299.59000000000003</v>
      </c>
      <c r="Z27" s="68"/>
      <c r="AA27" s="68"/>
      <c r="AB27" s="68"/>
      <c r="AC27" s="57">
        <f>208+91.59</f>
        <v>299.59000000000003</v>
      </c>
      <c r="AD27" s="57">
        <f>208+91.59</f>
        <v>299.59000000000003</v>
      </c>
      <c r="AE27" s="66">
        <f t="shared" si="2"/>
        <v>2342.4900000000002</v>
      </c>
      <c r="AF27" s="10"/>
    </row>
    <row r="28" spans="1:32" ht="48.75" customHeight="1">
      <c r="A28" s="35"/>
      <c r="B28" s="38"/>
      <c r="C28" s="38"/>
      <c r="D28" s="64" t="s">
        <v>82</v>
      </c>
      <c r="E28" s="68"/>
      <c r="F28" s="68"/>
      <c r="G28" s="68"/>
      <c r="H28" s="68"/>
      <c r="I28" s="68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57">
        <f>U28+X28</f>
        <v>947.8</v>
      </c>
      <c r="U28" s="57">
        <v>947.8</v>
      </c>
      <c r="V28" s="57"/>
      <c r="W28" s="57">
        <v>759</v>
      </c>
      <c r="X28" s="57"/>
      <c r="Y28" s="57">
        <f>Z28+AC28</f>
        <v>208</v>
      </c>
      <c r="Z28" s="68"/>
      <c r="AA28" s="68"/>
      <c r="AB28" s="68"/>
      <c r="AC28" s="57">
        <v>208</v>
      </c>
      <c r="AD28" s="57">
        <v>208</v>
      </c>
      <c r="AE28" s="66">
        <f t="shared" si="2"/>
        <v>1155.8</v>
      </c>
      <c r="AF28" s="10"/>
    </row>
    <row r="29" spans="1:32" ht="63" customHeight="1">
      <c r="A29" s="35"/>
      <c r="B29" s="38"/>
      <c r="C29" s="38"/>
      <c r="D29" s="64" t="s">
        <v>83</v>
      </c>
      <c r="E29" s="68"/>
      <c r="F29" s="68"/>
      <c r="G29" s="68"/>
      <c r="H29" s="68"/>
      <c r="I29" s="6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57">
        <f t="shared" si="4"/>
        <v>947.8</v>
      </c>
      <c r="U29" s="57">
        <v>947.8</v>
      </c>
      <c r="V29" s="57"/>
      <c r="W29" s="57">
        <v>759</v>
      </c>
      <c r="X29" s="57"/>
      <c r="Y29" s="65">
        <v>208</v>
      </c>
      <c r="Z29" s="68"/>
      <c r="AA29" s="68"/>
      <c r="AB29" s="68"/>
      <c r="AC29" s="57">
        <v>208</v>
      </c>
      <c r="AD29" s="57">
        <v>208</v>
      </c>
      <c r="AE29" s="66">
        <f t="shared" si="2"/>
        <v>1155.8</v>
      </c>
      <c r="AF29" s="10"/>
    </row>
    <row r="30" spans="1:32" ht="42" customHeight="1">
      <c r="A30" s="35"/>
      <c r="B30" s="38" t="s">
        <v>53</v>
      </c>
      <c r="C30" s="38" t="s">
        <v>54</v>
      </c>
      <c r="D30" s="108" t="s">
        <v>55</v>
      </c>
      <c r="E30" s="68"/>
      <c r="F30" s="68"/>
      <c r="G30" s="68"/>
      <c r="H30" s="68"/>
      <c r="I30" s="68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57">
        <f t="shared" si="4"/>
        <v>65</v>
      </c>
      <c r="U30" s="57">
        <f>19+46</f>
        <v>65</v>
      </c>
      <c r="V30" s="57">
        <v>37.7</v>
      </c>
      <c r="W30" s="57"/>
      <c r="X30" s="57"/>
      <c r="Y30" s="65"/>
      <c r="Z30" s="68"/>
      <c r="AA30" s="68"/>
      <c r="AB30" s="68"/>
      <c r="AC30" s="68"/>
      <c r="AD30" s="68"/>
      <c r="AE30" s="66">
        <f t="shared" si="2"/>
        <v>65</v>
      </c>
      <c r="AF30" s="10"/>
    </row>
    <row r="31" spans="1:32" ht="42" customHeight="1">
      <c r="A31" s="35"/>
      <c r="B31" s="38" t="s">
        <v>67</v>
      </c>
      <c r="C31" s="38" t="s">
        <v>54</v>
      </c>
      <c r="D31" s="107" t="s">
        <v>68</v>
      </c>
      <c r="E31" s="68"/>
      <c r="F31" s="68"/>
      <c r="G31" s="68"/>
      <c r="H31" s="68"/>
      <c r="I31" s="68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57">
        <f t="shared" si="4"/>
        <v>115</v>
      </c>
      <c r="U31" s="57">
        <v>115</v>
      </c>
      <c r="V31" s="57"/>
      <c r="W31" s="57"/>
      <c r="X31" s="57"/>
      <c r="Y31" s="65"/>
      <c r="Z31" s="68"/>
      <c r="AA31" s="68"/>
      <c r="AB31" s="68"/>
      <c r="AC31" s="68"/>
      <c r="AD31" s="68"/>
      <c r="AE31" s="66">
        <f t="shared" si="2"/>
        <v>115</v>
      </c>
      <c r="AF31" s="10"/>
    </row>
    <row r="32" spans="1:32" ht="44.25" customHeight="1">
      <c r="A32" s="35"/>
      <c r="B32" s="104" t="s">
        <v>37</v>
      </c>
      <c r="C32" s="104" t="s">
        <v>29</v>
      </c>
      <c r="D32" s="74" t="s">
        <v>38</v>
      </c>
      <c r="E32" s="68"/>
      <c r="F32" s="68"/>
      <c r="G32" s="68"/>
      <c r="H32" s="68"/>
      <c r="I32" s="68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57">
        <f t="shared" si="4"/>
        <v>15</v>
      </c>
      <c r="U32" s="57">
        <v>15</v>
      </c>
      <c r="V32" s="57"/>
      <c r="W32" s="57"/>
      <c r="X32" s="57"/>
      <c r="Y32" s="65"/>
      <c r="Z32" s="68"/>
      <c r="AA32" s="68"/>
      <c r="AB32" s="68"/>
      <c r="AC32" s="68"/>
      <c r="AD32" s="68"/>
      <c r="AE32" s="66">
        <f t="shared" si="2"/>
        <v>15</v>
      </c>
      <c r="AF32" s="10"/>
    </row>
    <row r="33" spans="1:32" ht="44.25" customHeight="1">
      <c r="A33" s="35"/>
      <c r="B33" s="38" t="s">
        <v>56</v>
      </c>
      <c r="C33" s="38" t="s">
        <v>49</v>
      </c>
      <c r="D33" s="101" t="s">
        <v>57</v>
      </c>
      <c r="E33" s="68"/>
      <c r="F33" s="68"/>
      <c r="G33" s="68"/>
      <c r="H33" s="68"/>
      <c r="I33" s="68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57">
        <f t="shared" si="4"/>
        <v>12.46</v>
      </c>
      <c r="U33" s="57">
        <v>12.46</v>
      </c>
      <c r="V33" s="57"/>
      <c r="W33" s="57"/>
      <c r="X33" s="57"/>
      <c r="Y33" s="65"/>
      <c r="Z33" s="68"/>
      <c r="AA33" s="68"/>
      <c r="AB33" s="68"/>
      <c r="AC33" s="68"/>
      <c r="AD33" s="68"/>
      <c r="AE33" s="66">
        <f t="shared" si="2"/>
        <v>12.46</v>
      </c>
      <c r="AF33" s="10"/>
    </row>
    <row r="34" spans="1:32" ht="34.5" customHeight="1">
      <c r="A34" s="35"/>
      <c r="B34" s="63"/>
      <c r="C34" s="63"/>
      <c r="D34" s="54" t="s">
        <v>4</v>
      </c>
      <c r="E34" s="68"/>
      <c r="F34" s="68"/>
      <c r="G34" s="68"/>
      <c r="H34" s="68"/>
      <c r="I34" s="68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68">
        <f t="shared" si="4"/>
        <v>2250.36</v>
      </c>
      <c r="U34" s="68">
        <f>U32+U27+U33+U30+U31</f>
        <v>2250.36</v>
      </c>
      <c r="V34" s="68">
        <f aca="true" t="shared" si="5" ref="V34:AD34">V32+V27+V33+V30+V31</f>
        <v>165.7</v>
      </c>
      <c r="W34" s="68">
        <f t="shared" si="5"/>
        <v>759</v>
      </c>
      <c r="X34" s="68">
        <f t="shared" si="5"/>
        <v>0</v>
      </c>
      <c r="Y34" s="68">
        <f t="shared" si="5"/>
        <v>299.59000000000003</v>
      </c>
      <c r="Z34" s="68">
        <f t="shared" si="5"/>
        <v>0</v>
      </c>
      <c r="AA34" s="68">
        <f t="shared" si="5"/>
        <v>0</v>
      </c>
      <c r="AB34" s="68">
        <f t="shared" si="5"/>
        <v>0</v>
      </c>
      <c r="AC34" s="68">
        <f t="shared" si="5"/>
        <v>299.59000000000003</v>
      </c>
      <c r="AD34" s="68">
        <f t="shared" si="5"/>
        <v>299.59000000000003</v>
      </c>
      <c r="AE34" s="71">
        <f>Y34+T34</f>
        <v>2549.9500000000003</v>
      </c>
      <c r="AF34" s="10"/>
    </row>
    <row r="35" spans="1:33" ht="3" customHeight="1" hidden="1">
      <c r="A35" s="41"/>
      <c r="B35" s="81"/>
      <c r="C35" s="81"/>
      <c r="D35" s="79"/>
      <c r="E35" s="82"/>
      <c r="F35" s="82"/>
      <c r="G35" s="82"/>
      <c r="H35" s="82"/>
      <c r="I35" s="82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68">
        <f>E35+J35+O35</f>
        <v>0</v>
      </c>
      <c r="U35" s="68"/>
      <c r="V35" s="57">
        <f>G35+L35+Q35</f>
        <v>0</v>
      </c>
      <c r="W35" s="57">
        <f>H35+M35+R35</f>
        <v>0</v>
      </c>
      <c r="X35" s="57"/>
      <c r="Y35" s="65">
        <f>Z35+AC35</f>
        <v>0</v>
      </c>
      <c r="Z35" s="65"/>
      <c r="AA35" s="65"/>
      <c r="AB35" s="65"/>
      <c r="AC35" s="66"/>
      <c r="AD35" s="66"/>
      <c r="AE35" s="71">
        <f aca="true" t="shared" si="6" ref="AE35:AE40">Y35+T35</f>
        <v>0</v>
      </c>
      <c r="AF35" s="10"/>
      <c r="AG35" s="4"/>
    </row>
    <row r="36" spans="1:33" ht="60.75" customHeight="1">
      <c r="A36" s="41"/>
      <c r="B36" s="81"/>
      <c r="C36" s="81"/>
      <c r="D36" s="109" t="s">
        <v>61</v>
      </c>
      <c r="E36" s="82"/>
      <c r="F36" s="82"/>
      <c r="G36" s="82"/>
      <c r="H36" s="82"/>
      <c r="I36" s="8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68"/>
      <c r="U36" s="68"/>
      <c r="V36" s="57"/>
      <c r="W36" s="57"/>
      <c r="X36" s="57"/>
      <c r="Y36" s="65"/>
      <c r="Z36" s="65"/>
      <c r="AA36" s="65"/>
      <c r="AB36" s="65"/>
      <c r="AC36" s="66"/>
      <c r="AD36" s="66"/>
      <c r="AE36" s="71">
        <f t="shared" si="6"/>
        <v>0</v>
      </c>
      <c r="AF36" s="10"/>
      <c r="AG36" s="4"/>
    </row>
    <row r="37" spans="1:33" ht="43.5" customHeight="1">
      <c r="A37" s="41"/>
      <c r="B37" s="38" t="s">
        <v>65</v>
      </c>
      <c r="C37" s="38" t="s">
        <v>63</v>
      </c>
      <c r="D37" s="110" t="s">
        <v>66</v>
      </c>
      <c r="E37" s="82"/>
      <c r="F37" s="82"/>
      <c r="G37" s="82"/>
      <c r="H37" s="82"/>
      <c r="I37" s="82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5">
        <f>U37</f>
        <v>6.43</v>
      </c>
      <c r="U37" s="65">
        <v>6.43</v>
      </c>
      <c r="V37" s="57"/>
      <c r="W37" s="57"/>
      <c r="X37" s="57"/>
      <c r="Y37" s="65"/>
      <c r="Z37" s="65"/>
      <c r="AA37" s="65"/>
      <c r="AB37" s="65"/>
      <c r="AC37" s="66"/>
      <c r="AD37" s="66"/>
      <c r="AE37" s="71">
        <f>Y37+T37</f>
        <v>6.43</v>
      </c>
      <c r="AF37" s="10"/>
      <c r="AG37" s="4"/>
    </row>
    <row r="38" spans="1:33" ht="66.75" customHeight="1">
      <c r="A38" s="41"/>
      <c r="B38" s="38" t="s">
        <v>62</v>
      </c>
      <c r="C38" s="38" t="s">
        <v>63</v>
      </c>
      <c r="D38" s="110" t="s">
        <v>64</v>
      </c>
      <c r="E38" s="82"/>
      <c r="F38" s="82"/>
      <c r="G38" s="82"/>
      <c r="H38" s="82"/>
      <c r="I38" s="8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57">
        <f>U38+X37</f>
        <v>55.844</v>
      </c>
      <c r="U38" s="57">
        <v>55.844</v>
      </c>
      <c r="V38" s="57"/>
      <c r="W38" s="57"/>
      <c r="X38" s="57"/>
      <c r="Y38" s="65"/>
      <c r="Z38" s="65"/>
      <c r="AA38" s="65"/>
      <c r="AB38" s="65"/>
      <c r="AC38" s="66"/>
      <c r="AD38" s="66"/>
      <c r="AE38" s="71">
        <f>Y38+T38</f>
        <v>55.844</v>
      </c>
      <c r="AF38" s="10"/>
      <c r="AG38" s="4"/>
    </row>
    <row r="39" spans="1:33" ht="27.75" customHeight="1">
      <c r="A39" s="41"/>
      <c r="B39" s="38"/>
      <c r="C39" s="38"/>
      <c r="D39" s="54" t="s">
        <v>4</v>
      </c>
      <c r="E39" s="82"/>
      <c r="F39" s="82"/>
      <c r="G39" s="82"/>
      <c r="H39" s="82"/>
      <c r="I39" s="82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57">
        <f>U39</f>
        <v>62.274</v>
      </c>
      <c r="U39" s="57">
        <f>U37+U38</f>
        <v>62.274</v>
      </c>
      <c r="V39" s="57"/>
      <c r="W39" s="57"/>
      <c r="X39" s="57"/>
      <c r="Y39" s="65"/>
      <c r="Z39" s="65"/>
      <c r="AA39" s="65"/>
      <c r="AB39" s="65"/>
      <c r="AC39" s="66"/>
      <c r="AD39" s="66"/>
      <c r="AE39" s="71">
        <f>Y39+T39</f>
        <v>62.274</v>
      </c>
      <c r="AF39" s="10"/>
      <c r="AG39" s="4"/>
    </row>
    <row r="40" spans="1:33" ht="26.25" customHeight="1">
      <c r="A40" s="41"/>
      <c r="B40" s="80"/>
      <c r="C40" s="80"/>
      <c r="D40" s="83" t="s">
        <v>28</v>
      </c>
      <c r="E40" s="83" t="s">
        <v>28</v>
      </c>
      <c r="F40" s="82"/>
      <c r="G40" s="82"/>
      <c r="H40" s="82"/>
      <c r="I40" s="82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57"/>
      <c r="U40" s="57"/>
      <c r="V40" s="57"/>
      <c r="W40" s="57"/>
      <c r="X40" s="57"/>
      <c r="Y40" s="65"/>
      <c r="Z40" s="65"/>
      <c r="AA40" s="65"/>
      <c r="AB40" s="65"/>
      <c r="AC40" s="66"/>
      <c r="AD40" s="66"/>
      <c r="AE40" s="71">
        <f t="shared" si="6"/>
        <v>0</v>
      </c>
      <c r="AF40" s="10"/>
      <c r="AG40" s="4"/>
    </row>
    <row r="41" spans="1:33" ht="26.25" customHeight="1">
      <c r="A41" s="41"/>
      <c r="B41" s="73" t="s">
        <v>75</v>
      </c>
      <c r="C41" s="73" t="s">
        <v>73</v>
      </c>
      <c r="D41" s="111" t="s">
        <v>76</v>
      </c>
      <c r="E41" s="83"/>
      <c r="F41" s="82"/>
      <c r="G41" s="82"/>
      <c r="H41" s="82"/>
      <c r="I41" s="82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57">
        <f>U41</f>
        <v>30.988</v>
      </c>
      <c r="U41" s="57">
        <v>30.988</v>
      </c>
      <c r="V41" s="57"/>
      <c r="W41" s="57"/>
      <c r="X41" s="57"/>
      <c r="Y41" s="65"/>
      <c r="Z41" s="65"/>
      <c r="AA41" s="65"/>
      <c r="AB41" s="65"/>
      <c r="AC41" s="66"/>
      <c r="AD41" s="66"/>
      <c r="AE41" s="66">
        <f aca="true" t="shared" si="7" ref="AE41:AE52">T41+Y41</f>
        <v>30.988</v>
      </c>
      <c r="AF41" s="10"/>
      <c r="AG41" s="4"/>
    </row>
    <row r="42" spans="1:33" ht="36" customHeight="1">
      <c r="A42" s="41"/>
      <c r="B42" s="38" t="s">
        <v>50</v>
      </c>
      <c r="C42" s="38" t="s">
        <v>51</v>
      </c>
      <c r="D42" s="107" t="s">
        <v>52</v>
      </c>
      <c r="E42" s="83"/>
      <c r="F42" s="82"/>
      <c r="G42" s="82"/>
      <c r="H42" s="82"/>
      <c r="I42" s="82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57">
        <f>U42</f>
        <v>152.622</v>
      </c>
      <c r="U42" s="57">
        <f>152.622</f>
        <v>152.622</v>
      </c>
      <c r="V42" s="57"/>
      <c r="W42" s="57"/>
      <c r="X42" s="57"/>
      <c r="Y42" s="65"/>
      <c r="Z42" s="65"/>
      <c r="AA42" s="65"/>
      <c r="AB42" s="65"/>
      <c r="AC42" s="66"/>
      <c r="AD42" s="66"/>
      <c r="AE42" s="66">
        <f t="shared" si="7"/>
        <v>152.622</v>
      </c>
      <c r="AF42" s="10"/>
      <c r="AG42" s="4"/>
    </row>
    <row r="43" spans="1:33" ht="33" customHeight="1">
      <c r="A43" s="43"/>
      <c r="B43" s="84"/>
      <c r="C43" s="84"/>
      <c r="D43" s="54" t="s">
        <v>4</v>
      </c>
      <c r="E43" s="74"/>
      <c r="F43" s="82"/>
      <c r="G43" s="82"/>
      <c r="H43" s="82"/>
      <c r="I43" s="82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68">
        <f>U43+X43</f>
        <v>183.61</v>
      </c>
      <c r="U43" s="68">
        <f>U42+U41</f>
        <v>183.61</v>
      </c>
      <c r="V43" s="68">
        <f>V42</f>
        <v>0</v>
      </c>
      <c r="W43" s="68">
        <f>W42</f>
        <v>0</v>
      </c>
      <c r="X43" s="68">
        <f>X42</f>
        <v>0</v>
      </c>
      <c r="Y43" s="68">
        <f>Y42</f>
        <v>0</v>
      </c>
      <c r="Z43" s="68"/>
      <c r="AA43" s="68"/>
      <c r="AB43" s="68"/>
      <c r="AC43" s="68"/>
      <c r="AD43" s="68"/>
      <c r="AE43" s="71">
        <f t="shared" si="7"/>
        <v>183.61</v>
      </c>
      <c r="AF43" s="10"/>
      <c r="AG43" s="4"/>
    </row>
    <row r="44" spans="1:33" ht="34.5" customHeight="1">
      <c r="A44" s="41"/>
      <c r="B44" s="85"/>
      <c r="C44" s="85"/>
      <c r="D44" s="54" t="s">
        <v>3</v>
      </c>
      <c r="E44" s="86" t="e">
        <f>#REF!+#REF!+#REF!+#REF!+#REF!+#REF!+#REF!+#REF!+#REF!+#REF!+#REF!+#REF!+#REF!+#REF!+#REF!+#REF!+#REF!+#REF!</f>
        <v>#REF!</v>
      </c>
      <c r="F44" s="86" t="e">
        <f>#REF!+#REF!+#REF!+#REF!+#REF!+#REF!+#REF!+#REF!+#REF!+#REF!+#REF!+#REF!+#REF!+#REF!+#REF!+#REF!+#REF!+#REF!</f>
        <v>#REF!</v>
      </c>
      <c r="G44" s="87" t="e">
        <f>#REF!+#REF!+#REF!+#REF!+#REF!+#REF!+#REF!+#REF!+#REF!+#REF!+#REF!+#REF!+#REF!+#REF!+#REF!+#REF!+#REF!+#REF!</f>
        <v>#REF!</v>
      </c>
      <c r="H44" s="86" t="e">
        <f>#REF!+#REF!+#REF!+#REF!+#REF!+#REF!+#REF!+#REF!+#REF!+#REF!+#REF!+#REF!+#REF!+#REF!+#REF!+#REF!+#REF!+#REF!</f>
        <v>#REF!</v>
      </c>
      <c r="I44" s="86" t="e">
        <f>#REF!+#REF!+#REF!+#REF!+#REF!+#REF!+#REF!+#REF!+#REF!+#REF!+#REF!+#REF!+#REF!+#REF!+#REF!+#REF!+#REF!+#REF!</f>
        <v>#REF!</v>
      </c>
      <c r="J44" s="86" t="e">
        <f>#REF!+#REF!+#REF!+#REF!+#REF!+#REF!+#REF!+#REF!+#REF!+#REF!+#REF!+#REF!+#REF!+#REF!+#REF!+#REF!+#REF!+#REF!</f>
        <v>#REF!</v>
      </c>
      <c r="K44" s="86"/>
      <c r="L44" s="86" t="e">
        <f>#REF!+#REF!+#REF!+#REF!+#REF!+#REF!+#REF!+#REF!+#REF!+#REF!+#REF!+#REF!+#REF!+#REF!+#REF!+#REF!+#REF!+#REF!</f>
        <v>#REF!</v>
      </c>
      <c r="M44" s="86" t="e">
        <f>#REF!+#REF!+#REF!+#REF!+#REF!+#REF!+#REF!+#REF!+#REF!+#REF!+#REF!+#REF!+#REF!+#REF!+#REF!+#REF!+#REF!+#REF!</f>
        <v>#REF!</v>
      </c>
      <c r="N44" s="86"/>
      <c r="O44" s="86" t="e">
        <f>#REF!+#REF!+#REF!+#REF!+#REF!+#REF!+#REF!+#REF!+#REF!+#REF!+#REF!+#REF!+#REF!+#REF!+#REF!+#REF!+#REF!+#REF!</f>
        <v>#REF!</v>
      </c>
      <c r="P44" s="86"/>
      <c r="Q44" s="86" t="e">
        <f>#REF!+#REF!+#REF!+#REF!+#REF!+#REF!+#REF!+#REF!+#REF!+#REF!+#REF!+#REF!+#REF!+#REF!+#REF!+#REF!+#REF!+#REF!</f>
        <v>#REF!</v>
      </c>
      <c r="R44" s="86" t="e">
        <f>#REF!+#REF!+#REF!+#REF!+#REF!+#REF!+#REF!+#REF!+#REF!+#REF!+#REF!+#REF!+#REF!+#REF!+#REF!+#REF!+#REF!+#REF!</f>
        <v>#REF!</v>
      </c>
      <c r="S44" s="86"/>
      <c r="T44" s="55">
        <f>U44+X44</f>
        <v>3974.333</v>
      </c>
      <c r="U44" s="55">
        <f>U43+U34+U25+U14+U39</f>
        <v>3974.333</v>
      </c>
      <c r="V44" s="55">
        <f aca="true" t="shared" si="8" ref="V44:AD44">V43+V34+V25+V14+V39</f>
        <v>4847.8</v>
      </c>
      <c r="W44" s="55">
        <f t="shared" si="8"/>
        <v>1451.8</v>
      </c>
      <c r="X44" s="55">
        <f t="shared" si="8"/>
        <v>0</v>
      </c>
      <c r="Y44" s="55">
        <f t="shared" si="8"/>
        <v>1147.0410000000002</v>
      </c>
      <c r="Z44" s="55">
        <f t="shared" si="8"/>
        <v>0</v>
      </c>
      <c r="AA44" s="55">
        <f t="shared" si="8"/>
        <v>0</v>
      </c>
      <c r="AB44" s="55">
        <f t="shared" si="8"/>
        <v>0</v>
      </c>
      <c r="AC44" s="55">
        <f t="shared" si="8"/>
        <v>1147.0410000000002</v>
      </c>
      <c r="AD44" s="55">
        <f t="shared" si="8"/>
        <v>1147.0410000000002</v>
      </c>
      <c r="AE44" s="76">
        <f>T44+Y44</f>
        <v>5121.374</v>
      </c>
      <c r="AF44" s="12"/>
      <c r="AG44" s="30"/>
    </row>
    <row r="45" spans="1:32" ht="45.75" customHeight="1">
      <c r="A45" s="42"/>
      <c r="B45" s="88"/>
      <c r="C45" s="88"/>
      <c r="D45" s="89" t="s">
        <v>74</v>
      </c>
      <c r="E45" s="90"/>
      <c r="F45" s="90"/>
      <c r="G45" s="90">
        <v>0</v>
      </c>
      <c r="H45" s="90">
        <v>0</v>
      </c>
      <c r="I45" s="90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>
        <f>U45+X45</f>
        <v>1756.648</v>
      </c>
      <c r="U45" s="90">
        <f>U19+U22+U29</f>
        <v>1756.648</v>
      </c>
      <c r="V45" s="90">
        <f aca="true" t="shared" si="9" ref="V45:AD45">V19+V22+V21+V29</f>
        <v>4682.1</v>
      </c>
      <c r="W45" s="90">
        <f t="shared" si="9"/>
        <v>1451.8</v>
      </c>
      <c r="X45" s="90">
        <f t="shared" si="9"/>
        <v>0</v>
      </c>
      <c r="Y45" s="90">
        <f t="shared" si="9"/>
        <v>208</v>
      </c>
      <c r="Z45" s="90">
        <f t="shared" si="9"/>
        <v>0</v>
      </c>
      <c r="AA45" s="90">
        <f t="shared" si="9"/>
        <v>0</v>
      </c>
      <c r="AB45" s="90">
        <f t="shared" si="9"/>
        <v>0</v>
      </c>
      <c r="AC45" s="90">
        <f t="shared" si="9"/>
        <v>208</v>
      </c>
      <c r="AD45" s="90">
        <f t="shared" si="9"/>
        <v>208</v>
      </c>
      <c r="AE45" s="66">
        <f t="shared" si="7"/>
        <v>1964.648</v>
      </c>
      <c r="AF45" s="27"/>
    </row>
    <row r="46" spans="1:32" ht="27" customHeight="1">
      <c r="A46" s="42"/>
      <c r="B46" s="88"/>
      <c r="C46" s="88"/>
      <c r="D46" s="89" t="s">
        <v>15</v>
      </c>
      <c r="E46" s="90"/>
      <c r="F46" s="90"/>
      <c r="G46" s="90"/>
      <c r="H46" s="90"/>
      <c r="I46" s="90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66"/>
      <c r="AF46" s="27"/>
    </row>
    <row r="47" spans="1:32" ht="56.25" customHeight="1">
      <c r="A47" s="42"/>
      <c r="B47" s="88"/>
      <c r="C47" s="88"/>
      <c r="D47" s="89" t="s">
        <v>79</v>
      </c>
      <c r="E47" s="90"/>
      <c r="F47" s="90"/>
      <c r="G47" s="90"/>
      <c r="H47" s="90"/>
      <c r="I47" s="90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>
        <f>U47+X47</f>
        <v>1756.648</v>
      </c>
      <c r="U47" s="90">
        <f>U48+U49</f>
        <v>1756.648</v>
      </c>
      <c r="V47" s="90">
        <f>V48+V49</f>
        <v>0</v>
      </c>
      <c r="W47" s="90">
        <f>W48+W49</f>
        <v>759</v>
      </c>
      <c r="X47" s="90">
        <f>X48+X49</f>
        <v>0</v>
      </c>
      <c r="Y47" s="90">
        <f>Z47+AC47</f>
        <v>208</v>
      </c>
      <c r="Z47" s="90">
        <f>Z48+Z49</f>
        <v>0</v>
      </c>
      <c r="AA47" s="90">
        <f>AA48+AA49</f>
        <v>0</v>
      </c>
      <c r="AB47" s="90">
        <f>AB48+AB49</f>
        <v>0</v>
      </c>
      <c r="AC47" s="90">
        <f>AC48+AC49</f>
        <v>208</v>
      </c>
      <c r="AD47" s="90">
        <f>AD48+AD49</f>
        <v>208</v>
      </c>
      <c r="AE47" s="66">
        <f t="shared" si="7"/>
        <v>1964.648</v>
      </c>
      <c r="AF47" s="27"/>
    </row>
    <row r="48" spans="1:32" ht="30.75" customHeight="1">
      <c r="A48" s="42"/>
      <c r="B48" s="88"/>
      <c r="C48" s="88"/>
      <c r="D48" s="89" t="s">
        <v>77</v>
      </c>
      <c r="E48" s="90"/>
      <c r="F48" s="90"/>
      <c r="G48" s="90"/>
      <c r="H48" s="90"/>
      <c r="I48" s="90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>
        <v>808.848</v>
      </c>
      <c r="U48" s="90">
        <v>808.848</v>
      </c>
      <c r="V48" s="90"/>
      <c r="W48" s="90"/>
      <c r="X48" s="90"/>
      <c r="Y48" s="90"/>
      <c r="Z48" s="90"/>
      <c r="AA48" s="90"/>
      <c r="AB48" s="90"/>
      <c r="AC48" s="90"/>
      <c r="AD48" s="90"/>
      <c r="AE48" s="66">
        <f t="shared" si="7"/>
        <v>808.848</v>
      </c>
      <c r="AF48" s="27"/>
    </row>
    <row r="49" spans="1:32" ht="38.25" customHeight="1">
      <c r="A49" s="42"/>
      <c r="B49" s="88"/>
      <c r="C49" s="88"/>
      <c r="D49" s="89" t="s">
        <v>78</v>
      </c>
      <c r="E49" s="90"/>
      <c r="F49" s="90"/>
      <c r="G49" s="90"/>
      <c r="H49" s="90"/>
      <c r="I49" s="90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>
        <v>947.8</v>
      </c>
      <c r="U49" s="90">
        <v>947.8</v>
      </c>
      <c r="V49" s="90"/>
      <c r="W49" s="90">
        <v>759</v>
      </c>
      <c r="X49" s="90"/>
      <c r="Y49" s="90">
        <v>208</v>
      </c>
      <c r="Z49" s="90"/>
      <c r="AA49" s="90"/>
      <c r="AB49" s="90"/>
      <c r="AC49" s="90">
        <v>208</v>
      </c>
      <c r="AD49" s="90">
        <v>208</v>
      </c>
      <c r="AE49" s="66">
        <f t="shared" si="7"/>
        <v>1155.8</v>
      </c>
      <c r="AF49" s="27"/>
    </row>
    <row r="50" spans="1:32" ht="45.75" customHeight="1">
      <c r="A50" s="42"/>
      <c r="B50" s="88"/>
      <c r="C50" s="88"/>
      <c r="D50" s="89"/>
      <c r="E50" s="90"/>
      <c r="F50" s="90"/>
      <c r="G50" s="90"/>
      <c r="H50" s="90"/>
      <c r="I50" s="90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66"/>
      <c r="AF50" s="27"/>
    </row>
    <row r="51" spans="1:32" ht="54" customHeight="1">
      <c r="A51" s="33"/>
      <c r="B51" s="91"/>
      <c r="C51" s="91"/>
      <c r="D51" s="56" t="s">
        <v>25</v>
      </c>
      <c r="E51" s="56"/>
      <c r="F51" s="92"/>
      <c r="G51" s="92"/>
      <c r="H51" s="92" t="s">
        <v>26</v>
      </c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2" t="s">
        <v>26</v>
      </c>
      <c r="Y51" s="94"/>
      <c r="Z51" s="94"/>
      <c r="AA51" s="94"/>
      <c r="AB51" s="95"/>
      <c r="AC51" s="96"/>
      <c r="AD51" s="96"/>
      <c r="AE51" s="66">
        <f t="shared" si="7"/>
        <v>0</v>
      </c>
      <c r="AF51" s="10"/>
    </row>
    <row r="52" spans="1:32" ht="22.5" customHeight="1">
      <c r="A52" s="33"/>
      <c r="B52" s="91"/>
      <c r="C52" s="91"/>
      <c r="D52" s="54"/>
      <c r="E52" s="24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8"/>
      <c r="U52" s="98"/>
      <c r="V52" s="97"/>
      <c r="W52" s="97"/>
      <c r="X52" s="99"/>
      <c r="Y52" s="24"/>
      <c r="Z52" s="100"/>
      <c r="AA52" s="100"/>
      <c r="AB52" s="100"/>
      <c r="AC52" s="140"/>
      <c r="AD52" s="140"/>
      <c r="AE52" s="66">
        <f t="shared" si="7"/>
        <v>0</v>
      </c>
      <c r="AF52" s="10"/>
    </row>
    <row r="53" spans="2:31" ht="34.5" customHeight="1" hidden="1">
      <c r="B53" s="23" t="s">
        <v>8</v>
      </c>
      <c r="C53" s="2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8"/>
      <c r="U53" s="18"/>
      <c r="V53" s="18">
        <v>527997.7660000001</v>
      </c>
      <c r="W53" s="18">
        <v>119355.355</v>
      </c>
      <c r="X53" s="18">
        <v>706.6</v>
      </c>
      <c r="Y53" s="25">
        <v>150548.44</v>
      </c>
      <c r="Z53" s="25">
        <v>80804.79999999999</v>
      </c>
      <c r="AA53" s="25">
        <v>18427.699999999997</v>
      </c>
      <c r="AB53" s="25">
        <v>3834.9</v>
      </c>
      <c r="AC53" s="26">
        <v>69743.64</v>
      </c>
      <c r="AD53" s="26">
        <v>65917.74</v>
      </c>
      <c r="AE53" s="28">
        <v>3002838.44</v>
      </c>
    </row>
    <row r="54" spans="2:31" ht="37.5" hidden="1">
      <c r="B54" s="13" t="s">
        <v>9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18"/>
      <c r="V54" s="18">
        <f aca="true" t="shared" si="10" ref="V54:AE54">V44-V53</f>
        <v>-523149.9660000001</v>
      </c>
      <c r="W54" s="18">
        <f t="shared" si="10"/>
        <v>-117903.555</v>
      </c>
      <c r="X54" s="18">
        <f t="shared" si="10"/>
        <v>-706.6</v>
      </c>
      <c r="Y54" s="18">
        <f t="shared" si="10"/>
        <v>-149401.399</v>
      </c>
      <c r="Z54" s="18">
        <f t="shared" si="10"/>
        <v>-80804.79999999999</v>
      </c>
      <c r="AA54" s="18">
        <f t="shared" si="10"/>
        <v>-18427.699999999997</v>
      </c>
      <c r="AB54" s="18">
        <f t="shared" si="10"/>
        <v>-3834.9</v>
      </c>
      <c r="AC54" s="18">
        <f t="shared" si="10"/>
        <v>-68596.599</v>
      </c>
      <c r="AD54" s="18">
        <f t="shared" si="10"/>
        <v>-64770.69900000001</v>
      </c>
      <c r="AE54" s="18">
        <f t="shared" si="10"/>
        <v>-2997717.066</v>
      </c>
    </row>
    <row r="55" spans="2:31" ht="18.75">
      <c r="B55" s="13"/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2:32" ht="18.75">
      <c r="B56" s="14"/>
      <c r="C56" s="1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1"/>
    </row>
    <row r="57" spans="2:32" ht="18.75">
      <c r="B57" s="14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1"/>
    </row>
    <row r="58" spans="2:31" ht="18.75">
      <c r="B58" s="14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2" ht="18.75">
      <c r="B59" s="14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1"/>
    </row>
    <row r="60" spans="2:31" ht="18.75"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 ht="18.75">
      <c r="B61" s="14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31" ht="18.75">
      <c r="B62" s="14"/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2:31" ht="18.75">
      <c r="B63" s="14"/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1" ht="18.75">
      <c r="B64" s="14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2:31" ht="18.75">
      <c r="B65" s="14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 ht="18.75"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31" ht="18.75">
      <c r="B67" s="14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2:31" ht="18.75">
      <c r="B68" s="14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2:32" ht="18.75">
      <c r="B69" s="14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9"/>
    </row>
    <row r="70" spans="2:31" ht="18.75"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2:31" ht="18.75" hidden="1">
      <c r="B71" s="14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"/>
      <c r="U71" s="2"/>
      <c r="V71" s="2"/>
      <c r="W71" s="2"/>
      <c r="X71" s="2"/>
      <c r="Y71" s="21"/>
      <c r="Z71" s="21"/>
      <c r="AA71" s="21"/>
      <c r="AB71" s="21"/>
      <c r="AC71" s="21"/>
      <c r="AD71" s="21"/>
      <c r="AE71" s="15"/>
    </row>
    <row r="72" spans="2:31" ht="18.75" hidden="1"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2"/>
      <c r="U72" s="2"/>
      <c r="V72" s="2"/>
      <c r="W72" s="2"/>
      <c r="X72" s="2"/>
      <c r="Y72" s="21"/>
      <c r="Z72" s="21"/>
      <c r="AA72" s="21"/>
      <c r="AB72" s="21"/>
      <c r="AC72" s="21"/>
      <c r="AD72" s="21"/>
      <c r="AE72" s="15"/>
    </row>
    <row r="73" spans="2:31" ht="18.75" hidden="1"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"/>
      <c r="U73" s="2"/>
      <c r="V73" s="2"/>
      <c r="W73" s="2"/>
      <c r="X73" s="2"/>
      <c r="Y73" s="21"/>
      <c r="Z73" s="21"/>
      <c r="AA73" s="21"/>
      <c r="AB73" s="21"/>
      <c r="AC73" s="21"/>
      <c r="AD73" s="21"/>
      <c r="AE73" s="15"/>
    </row>
    <row r="74" spans="2:31" ht="18.75" hidden="1">
      <c r="B74" s="14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2:33" ht="18.75">
      <c r="B75" s="14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G75" s="4"/>
    </row>
    <row r="76" spans="2:31" ht="18.75">
      <c r="B76" s="14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5"/>
    </row>
    <row r="77" spans="2:31" ht="18.75">
      <c r="B77" s="14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2:32" ht="23.25">
      <c r="B78" s="14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4"/>
    </row>
    <row r="79" spans="2:31" ht="18.75" customHeight="1" hidden="1">
      <c r="B79" s="14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5"/>
    </row>
    <row r="80" spans="2:31" ht="1.5" customHeight="1" hidden="1">
      <c r="B80" s="14"/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2"/>
      <c r="U80" s="2"/>
      <c r="V80" s="2"/>
      <c r="W80" s="2"/>
      <c r="X80" s="2"/>
      <c r="Y80" s="21"/>
      <c r="Z80" s="21"/>
      <c r="AA80" s="21"/>
      <c r="AB80" s="21"/>
      <c r="AC80" s="22"/>
      <c r="AD80" s="22"/>
      <c r="AE80" s="15"/>
    </row>
    <row r="81" spans="2:31" ht="18.75" hidden="1">
      <c r="B81" s="14"/>
      <c r="C81" s="1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2:32" ht="18.75" hidden="1">
      <c r="B82" s="14"/>
      <c r="C82" s="1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5"/>
      <c r="AF82" s="11"/>
    </row>
    <row r="83" spans="2:32" ht="18.75" hidden="1">
      <c r="B83" s="14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1"/>
    </row>
    <row r="84" spans="2:32" ht="18.75">
      <c r="B84" s="14"/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1"/>
    </row>
    <row r="85" spans="2:32" ht="18.75">
      <c r="B85" s="14"/>
      <c r="C85" s="1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1"/>
    </row>
    <row r="86" spans="2:32" ht="18.75">
      <c r="B86" s="14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1"/>
    </row>
    <row r="87" spans="2:32" ht="18.75">
      <c r="B87" s="14"/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1"/>
    </row>
    <row r="88" spans="2:32" ht="18.75" hidden="1">
      <c r="B88" s="14"/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1"/>
    </row>
    <row r="89" spans="2:32" ht="18.75" hidden="1">
      <c r="B89" s="14"/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1"/>
    </row>
    <row r="90" spans="2:32" ht="18.75" hidden="1">
      <c r="B90" s="14"/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1"/>
    </row>
    <row r="91" spans="2:32" ht="27" customHeight="1">
      <c r="B91" s="14"/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11"/>
    </row>
    <row r="92" spans="2:32" ht="18.75">
      <c r="B92" s="14"/>
      <c r="C92" s="1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20"/>
      <c r="U92" s="20"/>
      <c r="V92" s="20"/>
      <c r="W92" s="20"/>
      <c r="X92" s="20"/>
      <c r="Y92" s="18"/>
      <c r="Z92" s="18"/>
      <c r="AA92" s="18"/>
      <c r="AB92" s="18"/>
      <c r="AC92" s="18"/>
      <c r="AD92" s="18"/>
      <c r="AE92" s="15"/>
      <c r="AF92" s="11"/>
    </row>
    <row r="93" spans="2:32" ht="18.75">
      <c r="B93" s="14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1"/>
    </row>
    <row r="94" spans="2:31" ht="24.75" customHeight="1">
      <c r="B94" s="14"/>
      <c r="C94" s="1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9"/>
      <c r="U94" s="19"/>
      <c r="V94" s="19"/>
      <c r="W94" s="19"/>
      <c r="X94" s="19"/>
      <c r="Y94" s="18"/>
      <c r="Z94" s="18"/>
      <c r="AA94" s="18"/>
      <c r="AB94" s="18"/>
      <c r="AC94" s="18"/>
      <c r="AD94" s="18"/>
      <c r="AE94" s="15"/>
    </row>
    <row r="95" spans="2:31" ht="18.75">
      <c r="B95" s="14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4"/>
      <c r="Z95" s="4"/>
      <c r="AA95" s="4"/>
      <c r="AB95" s="4"/>
      <c r="AC95" s="16"/>
      <c r="AD95" s="16"/>
      <c r="AE95" s="15"/>
    </row>
    <row r="96" spans="2:31" ht="18.75">
      <c r="B96" s="14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C96" s="5"/>
      <c r="AD96" s="5"/>
      <c r="AE96" s="15"/>
    </row>
    <row r="97" spans="2:31" ht="18.75"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2"/>
      <c r="U97" s="2"/>
      <c r="V97" s="2"/>
      <c r="W97" s="2"/>
      <c r="X97" s="2"/>
      <c r="AC97" s="5"/>
      <c r="AD97" s="5"/>
      <c r="AE97" s="15"/>
    </row>
    <row r="98" spans="2:31" ht="18.75">
      <c r="B98" s="14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C98" s="5"/>
      <c r="AD98" s="5"/>
      <c r="AE98" s="15"/>
    </row>
    <row r="99" spans="2:31" ht="18.75">
      <c r="B99" s="14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C99" s="5"/>
      <c r="AD99" s="5"/>
      <c r="AE99" s="15"/>
    </row>
    <row r="100" spans="2:31" ht="18.75">
      <c r="B100" s="14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5"/>
    </row>
    <row r="101" spans="2:31" ht="18.75">
      <c r="B101" s="14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5"/>
    </row>
    <row r="102" spans="2:31" ht="18.75">
      <c r="B102" s="14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5"/>
    </row>
    <row r="103" spans="2:31" ht="18.75">
      <c r="B103" s="14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5"/>
    </row>
    <row r="104" spans="2:31" ht="18.75">
      <c r="B104" s="14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5"/>
    </row>
    <row r="105" spans="2:31" ht="18.75">
      <c r="B105" s="14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5"/>
    </row>
    <row r="106" spans="2:31" ht="18.75">
      <c r="B106" s="14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5"/>
    </row>
    <row r="107" spans="2:31" ht="18.75">
      <c r="B107" s="14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5"/>
    </row>
    <row r="108" spans="2:31" ht="18.75"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5"/>
    </row>
    <row r="109" spans="2:31" ht="18.75"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5"/>
    </row>
    <row r="110" spans="2:31" ht="18.75"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5"/>
    </row>
    <row r="111" spans="2:31" ht="18.75"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5"/>
    </row>
    <row r="112" spans="2:31" ht="18.75"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5"/>
    </row>
    <row r="113" spans="2:31" ht="18.75"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5"/>
    </row>
    <row r="114" spans="2:31" ht="18.75">
      <c r="B114" s="14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5"/>
    </row>
    <row r="115" spans="2:31" ht="18.75">
      <c r="B115" s="14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5"/>
    </row>
    <row r="116" spans="2:31" ht="18.75">
      <c r="B116" s="14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5"/>
    </row>
    <row r="117" spans="2:31" ht="18.75">
      <c r="B117" s="14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5"/>
    </row>
    <row r="118" spans="2:31" ht="18.75">
      <c r="B118" s="14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5"/>
    </row>
    <row r="119" spans="2:31" ht="18.75">
      <c r="B119" s="14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5"/>
    </row>
    <row r="120" spans="2:31" ht="18.75">
      <c r="B120" s="14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5"/>
    </row>
    <row r="121" spans="2:31" ht="18.75">
      <c r="B121" s="14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5"/>
    </row>
    <row r="122" spans="2:31" ht="18.75">
      <c r="B122" s="14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5"/>
    </row>
    <row r="123" spans="2:31" ht="18.75">
      <c r="B123" s="14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5"/>
    </row>
    <row r="124" spans="2:31" ht="18.75">
      <c r="B124" s="14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5"/>
    </row>
    <row r="125" spans="2:31" ht="18.75">
      <c r="B125" s="14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5"/>
    </row>
    <row r="126" spans="2:31" ht="18.75">
      <c r="B126" s="14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5"/>
    </row>
    <row r="127" spans="2:31" ht="18.75">
      <c r="B127" s="14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5"/>
    </row>
    <row r="128" spans="2:31" ht="18.75">
      <c r="B128" s="14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5"/>
    </row>
    <row r="129" spans="2:31" ht="18.75">
      <c r="B129" s="14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5"/>
    </row>
    <row r="130" spans="2:31" ht="18.75">
      <c r="B130" s="14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5"/>
    </row>
    <row r="131" spans="2:31" ht="18.75">
      <c r="B131" s="14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5"/>
    </row>
    <row r="132" spans="2:31" ht="18.75">
      <c r="B132" s="14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5"/>
    </row>
    <row r="133" spans="2:31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5"/>
    </row>
    <row r="134" spans="2:31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5"/>
    </row>
    <row r="135" spans="2:31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5"/>
    </row>
    <row r="136" spans="2:31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5"/>
    </row>
    <row r="137" spans="2:31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5"/>
    </row>
    <row r="138" spans="2:31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5"/>
    </row>
    <row r="139" spans="2:31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5"/>
    </row>
    <row r="140" spans="2:31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5"/>
    </row>
    <row r="141" spans="2:31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5"/>
    </row>
    <row r="142" spans="2:31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5"/>
    </row>
    <row r="143" spans="2:31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5"/>
    </row>
    <row r="144" spans="2:31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5"/>
    </row>
    <row r="145" spans="2:31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5"/>
    </row>
    <row r="146" spans="2:31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5"/>
    </row>
    <row r="147" spans="2:31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5"/>
    </row>
    <row r="148" spans="2:31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5"/>
    </row>
    <row r="149" spans="2:31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5"/>
    </row>
    <row r="150" spans="2:31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5"/>
    </row>
    <row r="151" spans="2:31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5"/>
    </row>
    <row r="152" spans="2:31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5"/>
    </row>
    <row r="153" spans="2:31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5"/>
    </row>
    <row r="154" spans="2:31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5"/>
    </row>
    <row r="155" spans="2:31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5"/>
    </row>
    <row r="156" spans="2:31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5"/>
    </row>
    <row r="157" spans="2:31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5"/>
    </row>
    <row r="158" spans="2:31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5"/>
    </row>
    <row r="159" spans="2:31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5"/>
    </row>
    <row r="160" spans="2:31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5"/>
    </row>
    <row r="161" spans="2:31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5"/>
    </row>
    <row r="162" spans="2:31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5"/>
    </row>
    <row r="163" spans="2:31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5"/>
    </row>
    <row r="164" spans="2:31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5"/>
    </row>
    <row r="165" spans="2:31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5"/>
    </row>
    <row r="166" spans="2:31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5"/>
    </row>
    <row r="167" spans="2:31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5"/>
    </row>
    <row r="168" spans="2:31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5"/>
    </row>
    <row r="169" spans="2:31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5"/>
    </row>
    <row r="170" spans="2:31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5"/>
    </row>
    <row r="171" spans="2:31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5"/>
    </row>
    <row r="172" spans="2:31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5"/>
    </row>
    <row r="173" spans="2:31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5"/>
    </row>
    <row r="174" spans="2:31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5"/>
    </row>
    <row r="175" spans="2:31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5"/>
    </row>
    <row r="176" spans="2:31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5"/>
    </row>
    <row r="177" spans="2:31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5"/>
    </row>
    <row r="178" spans="2:31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5"/>
    </row>
    <row r="179" spans="2:31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5"/>
    </row>
    <row r="180" spans="2:31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5"/>
    </row>
    <row r="181" spans="2:31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5"/>
    </row>
    <row r="182" spans="2:31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5"/>
    </row>
    <row r="183" spans="2:31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5"/>
    </row>
    <row r="184" spans="2:31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5"/>
    </row>
    <row r="185" spans="2:31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5"/>
    </row>
    <row r="186" spans="2:31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5"/>
    </row>
    <row r="187" spans="2:31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5"/>
    </row>
    <row r="188" spans="2:31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5"/>
    </row>
    <row r="189" spans="2:31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5"/>
    </row>
    <row r="190" spans="2:31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5"/>
    </row>
    <row r="191" spans="2:31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5"/>
    </row>
    <row r="192" spans="2:31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5"/>
    </row>
    <row r="193" spans="2:31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5"/>
    </row>
    <row r="194" spans="2:31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5"/>
    </row>
    <row r="195" spans="2:31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5"/>
    </row>
    <row r="196" spans="2:31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5"/>
    </row>
    <row r="197" spans="2:31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5"/>
    </row>
    <row r="198" spans="2:31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5"/>
    </row>
    <row r="199" spans="2:31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5"/>
    </row>
    <row r="200" spans="2:31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5"/>
    </row>
    <row r="201" spans="2:31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5"/>
    </row>
    <row r="202" spans="2:31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5"/>
    </row>
    <row r="203" spans="2:31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5"/>
    </row>
    <row r="204" spans="2:31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5"/>
    </row>
    <row r="205" spans="2:31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5"/>
    </row>
    <row r="206" spans="2:31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5"/>
    </row>
    <row r="207" spans="2:31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5"/>
    </row>
    <row r="208" spans="2:31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5"/>
    </row>
    <row r="209" spans="2:31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5"/>
    </row>
    <row r="210" spans="2:31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5"/>
    </row>
    <row r="211" spans="2:31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5"/>
    </row>
    <row r="212" spans="2:31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5"/>
    </row>
    <row r="213" spans="2:31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5"/>
    </row>
    <row r="214" spans="2:31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5"/>
    </row>
    <row r="215" spans="2:31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5"/>
    </row>
    <row r="216" spans="2:31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5"/>
    </row>
    <row r="217" spans="2:31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5"/>
    </row>
    <row r="218" spans="2:31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5"/>
    </row>
    <row r="219" spans="2:31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5"/>
    </row>
    <row r="220" spans="2:31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5"/>
    </row>
    <row r="221" spans="2:31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5"/>
    </row>
    <row r="222" spans="2:31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5"/>
    </row>
    <row r="223" spans="2:31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5"/>
    </row>
    <row r="224" spans="2:31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5"/>
    </row>
    <row r="225" spans="2:31" ht="18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5"/>
    </row>
    <row r="226" spans="2:31" ht="18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5"/>
    </row>
    <row r="227" spans="2:31" ht="18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5"/>
    </row>
    <row r="228" spans="2:31" ht="18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5"/>
    </row>
    <row r="229" spans="2:31" ht="18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5"/>
    </row>
    <row r="230" spans="2:31" ht="18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5"/>
    </row>
    <row r="231" spans="2:31" ht="18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5"/>
    </row>
    <row r="232" spans="2:31" ht="18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5"/>
    </row>
    <row r="233" spans="2:31" ht="18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5"/>
    </row>
    <row r="234" spans="2:31" ht="18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5"/>
    </row>
    <row r="235" spans="2:31" ht="18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5"/>
    </row>
    <row r="236" spans="2:31" ht="18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5"/>
    </row>
    <row r="237" spans="2:31" ht="18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5"/>
    </row>
    <row r="238" spans="2:31" ht="18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5"/>
    </row>
    <row r="239" spans="2:31" ht="18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E239" s="15"/>
    </row>
    <row r="240" spans="2:31" ht="18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E240" s="15"/>
    </row>
    <row r="241" spans="2:31" ht="18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E241" s="15"/>
    </row>
    <row r="242" spans="2:31" ht="18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E242" s="15"/>
    </row>
    <row r="243" spans="2:31" ht="18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E243" s="15"/>
    </row>
    <row r="244" spans="2:31" ht="18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E244" s="15"/>
    </row>
    <row r="245" spans="2:31" ht="18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E245" s="15"/>
    </row>
    <row r="246" spans="2:31" ht="18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E246" s="15"/>
    </row>
    <row r="247" spans="2:31" ht="18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E247" s="15"/>
    </row>
    <row r="248" spans="2:31" ht="18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E248" s="15"/>
    </row>
    <row r="249" spans="2:31" ht="18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E249" s="15"/>
    </row>
    <row r="250" spans="2:31" ht="18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E250" s="15"/>
    </row>
    <row r="251" spans="2:31" ht="18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E251" s="15"/>
    </row>
    <row r="252" spans="2:31" ht="18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E252" s="15"/>
    </row>
    <row r="253" spans="2:31" ht="18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E253" s="15"/>
    </row>
    <row r="254" spans="2:31" ht="18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E254" s="15"/>
    </row>
    <row r="255" spans="2:31" ht="18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E255" s="15"/>
    </row>
    <row r="256" spans="2:31" ht="18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E256" s="15"/>
    </row>
    <row r="257" spans="2:24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6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6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6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6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6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6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6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6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6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6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6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6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6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6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2.75">
      <c r="B306" s="6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2.75">
      <c r="B307" s="6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2.75">
      <c r="B308" s="6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2.75">
      <c r="B309" s="6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2.75">
      <c r="B310" s="6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2.75">
      <c r="B311" s="6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2.75">
      <c r="B312" s="6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2.75">
      <c r="B313" s="6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2.75">
      <c r="B314" s="6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2.75">
      <c r="B315" s="6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2.75">
      <c r="B316" s="6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2.75">
      <c r="B317" s="6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2.75">
      <c r="B318" s="6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2.75">
      <c r="B319" s="6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2.75">
      <c r="B320" s="6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2.75">
      <c r="B321" s="6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2.75">
      <c r="B322" s="6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2.75">
      <c r="B323" s="6"/>
      <c r="C323" s="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  <row r="829" spans="2:3" ht="12.75">
      <c r="B829" s="6"/>
      <c r="C829" s="6"/>
    </row>
    <row r="830" spans="2:3" ht="12.75">
      <c r="B830" s="6"/>
      <c r="C830" s="6"/>
    </row>
    <row r="831" spans="2:3" ht="12.75">
      <c r="B831" s="6"/>
      <c r="C831" s="6"/>
    </row>
    <row r="832" spans="2:3" ht="12.75">
      <c r="B832" s="6"/>
      <c r="C832" s="6"/>
    </row>
    <row r="833" spans="2:3" ht="12.75">
      <c r="B833" s="6"/>
      <c r="C833" s="6"/>
    </row>
    <row r="834" spans="2:3" ht="12.75">
      <c r="B834" s="6"/>
      <c r="C834" s="6"/>
    </row>
    <row r="835" spans="2:3" ht="12.75">
      <c r="B835" s="6"/>
      <c r="C835" s="6"/>
    </row>
    <row r="836" spans="2:3" ht="12.75">
      <c r="B836" s="6"/>
      <c r="C836" s="6"/>
    </row>
    <row r="837" spans="2:3" ht="12.75">
      <c r="B837" s="6"/>
      <c r="C837" s="6"/>
    </row>
    <row r="838" spans="2:3" ht="12.75">
      <c r="B838" s="6"/>
      <c r="C838" s="6"/>
    </row>
    <row r="839" spans="2:3" ht="12.75">
      <c r="B839" s="6"/>
      <c r="C839" s="6"/>
    </row>
    <row r="840" spans="2:3" ht="12.75">
      <c r="B840" s="6"/>
      <c r="C840" s="6"/>
    </row>
    <row r="841" spans="2:3" ht="12.75">
      <c r="B841" s="6"/>
      <c r="C841" s="6"/>
    </row>
    <row r="842" spans="2:3" ht="12.75">
      <c r="B842" s="6"/>
      <c r="C842" s="6"/>
    </row>
    <row r="843" spans="2:3" ht="12.75">
      <c r="B843" s="6"/>
      <c r="C843" s="6"/>
    </row>
    <row r="844" spans="2:3" ht="12.75">
      <c r="B844" s="6"/>
      <c r="C844" s="6"/>
    </row>
    <row r="845" spans="2:3" ht="12.75">
      <c r="B845" s="6"/>
      <c r="C845" s="6"/>
    </row>
    <row r="846" spans="2:3" ht="12.75">
      <c r="B846" s="6"/>
      <c r="C846" s="6"/>
    </row>
  </sheetData>
  <sheetProtection/>
  <mergeCells count="43">
    <mergeCell ref="B6:B9"/>
    <mergeCell ref="D6:D9"/>
    <mergeCell ref="AC52:AD52"/>
    <mergeCell ref="B4:AE4"/>
    <mergeCell ref="Y7:Y9"/>
    <mergeCell ref="Z7:Z9"/>
    <mergeCell ref="AA7:AB7"/>
    <mergeCell ref="AC7:AC9"/>
    <mergeCell ref="E6:I6"/>
    <mergeCell ref="W8:W9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O6:S6"/>
    <mergeCell ref="S7:S9"/>
    <mergeCell ref="Q8:Q9"/>
    <mergeCell ref="J6:N6"/>
    <mergeCell ref="L7:M7"/>
    <mergeCell ref="M8:M9"/>
    <mergeCell ref="L8:L9"/>
    <mergeCell ref="I7:I9"/>
    <mergeCell ref="K7:K9"/>
    <mergeCell ref="J7:J9"/>
    <mergeCell ref="P7:P9"/>
    <mergeCell ref="O7:O9"/>
    <mergeCell ref="N7:N9"/>
  </mergeCells>
  <conditionalFormatting sqref="AE94:AE162 AE71:AE73 AE76 AE92 AE79:AE80 AE82 AF45:AF50 T11:T36 U13:U36 T38:U50 V13:AD50 U11:AE12 AE13:AE53">
    <cfRule type="cellIs" priority="7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2016-02-26T09:37:05Z</cp:lastPrinted>
  <dcterms:created xsi:type="dcterms:W3CDTF">2002-12-20T15:22:07Z</dcterms:created>
  <dcterms:modified xsi:type="dcterms:W3CDTF">2016-03-03T08:07:48Z</dcterms:modified>
  <cp:category/>
  <cp:version/>
  <cp:contentType/>
  <cp:contentStatus/>
</cp:coreProperties>
</file>