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'Лист1'!$A$1:$F$72</definedName>
  </definedNames>
  <calcPr fullCalcOnLoad="1"/>
</workbook>
</file>

<file path=xl/sharedStrings.xml><?xml version="1.0" encoding="utf-8"?>
<sst xmlns="http://schemas.openxmlformats.org/spreadsheetml/2006/main" count="71" uniqueCount="64">
  <si>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</si>
  <si>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</si>
  <si>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</si>
  <si>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</si>
  <si>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</si>
  <si>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</si>
  <si>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</si>
  <si>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</si>
  <si>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</si>
  <si>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</si>
  <si>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</si>
  <si>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</si>
  <si>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</si>
  <si>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</si>
  <si>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</si>
  <si>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</si>
  <si>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</si>
  <si>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</si>
  <si>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</si>
  <si>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</si>
  <si>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</si>
  <si>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</si>
  <si>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</si>
  <si>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</si>
  <si>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</si>
  <si>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</si>
  <si>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</si>
  <si>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</si>
  <si>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</si>
  <si>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</si>
  <si>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</si>
  <si>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</si>
  <si>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</si>
  <si>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</si>
  <si>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</si>
  <si>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</si>
  <si>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</si>
  <si>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</si>
  <si>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</si>
  <si>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</si>
  <si>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</si>
  <si>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</si>
  <si>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</si>
  <si>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</si>
  <si>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</si>
  <si>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</si>
  <si>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</si>
  <si>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</si>
  <si>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</si>
  <si>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</si>
  <si>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</si>
  <si>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</si>
  <si>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</si>
  <si>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</si>
  <si>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</si>
  <si>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</si>
  <si>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</si>
  <si>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</si>
  <si>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>від                            №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</si>
  <si>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</si>
  <si>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 xml:space="preserve">субвенція з обласного бюджету бюджетам міст і районів на співфінансування  впровадження  проектів-переможців обласного конкурсу проектів та програм розвитку місцевого самоврядування 2015 року, на 2016 рік 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</si>
  <si>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 (на придбання витратних матеріалів для відділення гемодіалізу Баштанської центральної районної лікарні )</t>
  </si>
  <si>
    <r>
      <t xml:space="preserve">Субвенція </t>
    </r>
    <r>
      <rPr>
        <sz val="14"/>
        <color indexed="8"/>
        <rFont val="Times New Roman"/>
        <family val="1"/>
      </rPr>
      <t>за рахунок залишку коштів освітньої субвенції з державного бюджету місцевим бюджетам, що утворився на початок бюджетного періоду (для видання, придбання, зберігання і доставку підручників і посібників для учнів загальноосвітніх навчальних закладів на  2016 рік)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</si>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</sst>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192" fontId="19" fillId="24" borderId="0" xfId="0" applyNumberFormat="1" applyFont="1" applyFill="1" applyAlignment="1">
      <alignment/>
    </xf>
    <xf numFmtId="19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04" fontId="21" fillId="24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24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24" borderId="0" xfId="0" applyNumberFormat="1" applyFont="1" applyFill="1" applyBorder="1" applyAlignment="1">
      <alignment horizontal="right" vertical="top" wrapText="1"/>
    </xf>
    <xf numFmtId="204" fontId="4" fillId="24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24" borderId="13" xfId="0" applyNumberFormat="1" applyFont="1" applyFill="1" applyBorder="1" applyAlignment="1">
      <alignment horizontal="right" vertical="top" wrapText="1"/>
    </xf>
    <xf numFmtId="204" fontId="4" fillId="24" borderId="16" xfId="0" applyNumberFormat="1" applyFont="1" applyFill="1" applyBorder="1" applyAlignment="1">
      <alignment horizontal="right" vertical="top" wrapText="1"/>
    </xf>
    <xf numFmtId="204" fontId="5" fillId="24" borderId="16" xfId="0" applyNumberFormat="1" applyFont="1" applyFill="1" applyBorder="1" applyAlignment="1">
      <alignment horizontal="right" vertical="top" wrapText="1"/>
    </xf>
    <xf numFmtId="204" fontId="17" fillId="24" borderId="16" xfId="0" applyNumberFormat="1" applyFont="1" applyFill="1" applyBorder="1" applyAlignment="1">
      <alignment horizontal="right" vertical="top" wrapText="1"/>
    </xf>
    <xf numFmtId="192" fontId="5" fillId="24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24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24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justify" vertical="top" wrapText="1"/>
    </xf>
    <xf numFmtId="204" fontId="4" fillId="24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2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24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24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24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75" zoomScaleNormal="75" zoomScaleSheetLayoutView="75" zoomScalePageLayoutView="0" workbookViewId="0" topLeftCell="A1">
      <pane ySplit="3075" topLeftCell="BM63" activePane="bottomLeft" state="split"/>
      <selection pane="topLeft" activeCell="D38" sqref="D38"/>
      <selection pane="bottomLeft" activeCell="D53" sqref="D53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9" t="s">
        <v>51</v>
      </c>
      <c r="E1" s="139"/>
      <c r="F1" s="139"/>
      <c r="H1" s="23"/>
    </row>
    <row r="2" spans="1:8" s="1" customFormat="1" ht="16.5" customHeight="1">
      <c r="A2" s="33"/>
      <c r="B2" s="6"/>
      <c r="C2" s="6"/>
      <c r="D2" s="139" t="s">
        <v>37</v>
      </c>
      <c r="E2" s="139"/>
      <c r="F2" s="139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9" t="s">
        <v>58</v>
      </c>
      <c r="E5" s="139"/>
      <c r="F5" s="139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42" t="s">
        <v>54</v>
      </c>
      <c r="B7" s="142"/>
      <c r="C7" s="142"/>
      <c r="D7" s="142"/>
      <c r="E7" s="142"/>
      <c r="F7" s="142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7" t="s">
        <v>14</v>
      </c>
      <c r="B9" s="137" t="s">
        <v>30</v>
      </c>
      <c r="C9" s="137" t="s">
        <v>2</v>
      </c>
      <c r="D9" s="143" t="s">
        <v>0</v>
      </c>
      <c r="E9" s="140" t="s">
        <v>1</v>
      </c>
      <c r="F9" s="141"/>
      <c r="H9" s="23"/>
    </row>
    <row r="10" spans="1:8" s="1" customFormat="1" ht="60" customHeight="1">
      <c r="A10" s="138"/>
      <c r="B10" s="138"/>
      <c r="C10" s="138"/>
      <c r="D10" s="144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26845.440000000002</v>
      </c>
      <c r="D12" s="58">
        <f>D13</f>
        <v>26845.440000000002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26845.440000000002</v>
      </c>
      <c r="D13" s="92">
        <f>D14</f>
        <v>26845.440000000002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26845.440000000002</v>
      </c>
      <c r="D14" s="59">
        <f>SUM(D15:D18)</f>
        <v>26845.440000000002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20289.140000000003</v>
      </c>
      <c r="D15" s="92">
        <f>18424.1+576.9-252.1+1199.237+83.8+257.203</f>
        <v>20289.140000000003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180036.177</v>
      </c>
      <c r="D27" s="127">
        <f>SUM(D28)</f>
        <v>180036.177</v>
      </c>
      <c r="E27" s="43">
        <f>E50</f>
        <v>0</v>
      </c>
      <c r="F27" s="43">
        <f>F50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180036.177</v>
      </c>
      <c r="D28" s="125">
        <f>D29+D33</f>
        <v>180036.177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29" t="s">
        <v>13</v>
      </c>
      <c r="C33" s="126">
        <f>D33+E33</f>
        <v>174405.777</v>
      </c>
      <c r="D33" s="125">
        <f>D34+D35+D36+D37+D38+D39+D50+D64+D65+D49</f>
        <v>174405.777</v>
      </c>
      <c r="E33" s="98">
        <f>E50</f>
        <v>0</v>
      </c>
      <c r="F33" s="98">
        <f>SUM(F34:F50)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61998.4</v>
      </c>
      <c r="D34" s="92">
        <f>61786.1+212.3</f>
        <v>61998.4</v>
      </c>
      <c r="E34" s="99"/>
      <c r="F34" s="100"/>
      <c r="H34" s="24"/>
      <c r="I34" s="132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9">D35</f>
        <v>34824.1</v>
      </c>
      <c r="D35" s="92">
        <f>26805.5+1900+6118.6</f>
        <v>34824.1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45700.3</v>
      </c>
      <c r="D38" s="92">
        <f>44855.4+699.5+145.4</f>
        <v>45700.3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22410.7</v>
      </c>
      <c r="D39" s="92">
        <f>22341.8+68.9</f>
        <v>22410.7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63" customHeight="1">
      <c r="A49" s="136">
        <v>41034500</v>
      </c>
      <c r="B49" s="87" t="s">
        <v>63</v>
      </c>
      <c r="C49" s="91">
        <f t="shared" si="1"/>
        <v>2746.9</v>
      </c>
      <c r="D49" s="59">
        <v>2746.9</v>
      </c>
      <c r="E49" s="14"/>
      <c r="F49" s="64"/>
      <c r="H49" s="24"/>
    </row>
    <row r="50" spans="1:8" s="1" customFormat="1" ht="31.5" customHeight="1">
      <c r="A50" s="109">
        <v>41035000</v>
      </c>
      <c r="B50" s="105" t="s">
        <v>42</v>
      </c>
      <c r="C50" s="124">
        <f>D50+E50</f>
        <v>2339.6670000000004</v>
      </c>
      <c r="D50" s="106">
        <f>D52+D53</f>
        <v>2339.6670000000004</v>
      </c>
      <c r="E50" s="106"/>
      <c r="F50" s="106"/>
      <c r="H50" s="24"/>
    </row>
    <row r="51" spans="1:8" s="1" customFormat="1" ht="21" customHeight="1">
      <c r="A51" s="109"/>
      <c r="B51" s="118" t="s">
        <v>48</v>
      </c>
      <c r="C51" s="70"/>
      <c r="D51" s="106"/>
      <c r="E51" s="107"/>
      <c r="F51" s="108"/>
      <c r="H51" s="24"/>
    </row>
    <row r="52" spans="1:8" s="1" customFormat="1" ht="54" customHeight="1">
      <c r="A52" s="109"/>
      <c r="B52" s="117" t="s">
        <v>46</v>
      </c>
      <c r="C52" s="91">
        <f aca="true" t="shared" si="2" ref="C52:C65">D52</f>
        <v>2024.7670000000003</v>
      </c>
      <c r="D52" s="92">
        <f>234+505.364+688.2+223-20+3.824+53.507+330.294+6.578</f>
        <v>2024.7670000000003</v>
      </c>
      <c r="E52" s="107"/>
      <c r="F52" s="108"/>
      <c r="H52" s="24"/>
    </row>
    <row r="53" spans="1:8" s="1" customFormat="1" ht="29.25" customHeight="1">
      <c r="A53" s="109"/>
      <c r="B53" s="119" t="s">
        <v>47</v>
      </c>
      <c r="C53" s="91">
        <f>D53</f>
        <v>314.9</v>
      </c>
      <c r="D53" s="116">
        <f>D56+D57+D58+D59+D60+D61+D62+D55+D63</f>
        <v>314.9</v>
      </c>
      <c r="E53" s="107"/>
      <c r="F53" s="108"/>
      <c r="H53" s="24"/>
    </row>
    <row r="54" spans="1:8" s="1" customFormat="1" ht="29.25" customHeight="1">
      <c r="A54" s="109"/>
      <c r="B54" s="119" t="s">
        <v>48</v>
      </c>
      <c r="C54" s="115"/>
      <c r="D54" s="116"/>
      <c r="E54" s="107"/>
      <c r="F54" s="108"/>
      <c r="H54" s="24"/>
    </row>
    <row r="55" spans="1:8" s="1" customFormat="1" ht="60" customHeight="1">
      <c r="A55" s="109"/>
      <c r="B55" s="133" t="s">
        <v>59</v>
      </c>
      <c r="C55" s="115">
        <f>D55</f>
        <v>40</v>
      </c>
      <c r="D55" s="116">
        <f>20+20</f>
        <v>40</v>
      </c>
      <c r="E55" s="107"/>
      <c r="F55" s="108"/>
      <c r="H55" s="24"/>
    </row>
    <row r="56" spans="1:8" s="1" customFormat="1" ht="60" customHeight="1">
      <c r="A56" s="109"/>
      <c r="B56" s="112" t="s">
        <v>41</v>
      </c>
      <c r="C56" s="115">
        <f t="shared" si="2"/>
        <v>70.5</v>
      </c>
      <c r="D56" s="116">
        <v>70.5</v>
      </c>
      <c r="E56" s="93"/>
      <c r="F56" s="94"/>
      <c r="H56" s="24"/>
    </row>
    <row r="57" spans="1:8" s="1" customFormat="1" ht="45.75" customHeight="1">
      <c r="A57" s="109"/>
      <c r="B57" s="113" t="s">
        <v>38</v>
      </c>
      <c r="C57" s="91">
        <f t="shared" si="2"/>
        <v>19</v>
      </c>
      <c r="D57" s="92">
        <v>19</v>
      </c>
      <c r="E57" s="93"/>
      <c r="F57" s="94"/>
      <c r="H57" s="24"/>
    </row>
    <row r="58" spans="1:8" s="1" customFormat="1" ht="95.25" customHeight="1">
      <c r="A58" s="109"/>
      <c r="B58" s="111" t="s">
        <v>55</v>
      </c>
      <c r="C58" s="91">
        <f t="shared" si="2"/>
        <v>13.5</v>
      </c>
      <c r="D58" s="92">
        <v>13.5</v>
      </c>
      <c r="E58" s="93"/>
      <c r="F58" s="94"/>
      <c r="H58" s="24"/>
    </row>
    <row r="59" spans="1:8" s="1" customFormat="1" ht="93.75" customHeight="1">
      <c r="A59" s="109"/>
      <c r="B59" s="113" t="s">
        <v>39</v>
      </c>
      <c r="C59" s="91">
        <f t="shared" si="2"/>
        <v>72</v>
      </c>
      <c r="D59" s="92">
        <v>72</v>
      </c>
      <c r="E59" s="93"/>
      <c r="F59" s="94"/>
      <c r="H59" s="24"/>
    </row>
    <row r="60" spans="1:8" s="1" customFormat="1" ht="78" customHeight="1">
      <c r="A60" s="109"/>
      <c r="B60" s="113" t="s">
        <v>40</v>
      </c>
      <c r="C60" s="91">
        <f t="shared" si="2"/>
        <v>12.6</v>
      </c>
      <c r="D60" s="92">
        <v>12.6</v>
      </c>
      <c r="E60" s="93"/>
      <c r="F60" s="94"/>
      <c r="H60" s="24"/>
    </row>
    <row r="61" spans="1:8" s="1" customFormat="1" ht="81.75" customHeight="1">
      <c r="A61" s="109"/>
      <c r="B61" s="112" t="s">
        <v>49</v>
      </c>
      <c r="C61" s="91">
        <f t="shared" si="2"/>
        <v>1.8</v>
      </c>
      <c r="D61" s="92">
        <v>1.8</v>
      </c>
      <c r="E61" s="93"/>
      <c r="F61" s="94"/>
      <c r="H61" s="24"/>
    </row>
    <row r="62" spans="1:8" s="1" customFormat="1" ht="94.5" customHeight="1">
      <c r="A62" s="109"/>
      <c r="B62" s="110" t="s">
        <v>57</v>
      </c>
      <c r="C62" s="91">
        <f t="shared" si="2"/>
        <v>10.5</v>
      </c>
      <c r="D62" s="92">
        <v>10.5</v>
      </c>
      <c r="E62" s="93"/>
      <c r="F62" s="94"/>
      <c r="H62" s="24"/>
    </row>
    <row r="63" spans="1:8" s="1" customFormat="1" ht="79.5" customHeight="1">
      <c r="A63" s="109"/>
      <c r="B63" s="135" t="s">
        <v>60</v>
      </c>
      <c r="C63" s="91">
        <f t="shared" si="2"/>
        <v>75</v>
      </c>
      <c r="D63" s="92">
        <v>75</v>
      </c>
      <c r="E63" s="93"/>
      <c r="F63" s="94"/>
      <c r="H63" s="24"/>
    </row>
    <row r="64" spans="1:8" s="1" customFormat="1" ht="97.5" customHeight="1">
      <c r="A64" s="109">
        <v>41035200</v>
      </c>
      <c r="B64" s="134" t="s">
        <v>62</v>
      </c>
      <c r="C64" s="91">
        <f t="shared" si="2"/>
        <v>73.01</v>
      </c>
      <c r="D64" s="92">
        <v>73.01</v>
      </c>
      <c r="E64" s="93"/>
      <c r="F64" s="94"/>
      <c r="H64" s="24"/>
    </row>
    <row r="65" spans="1:8" s="1" customFormat="1" ht="97.5" customHeight="1">
      <c r="A65" s="109">
        <v>41035300</v>
      </c>
      <c r="B65" s="134" t="s">
        <v>61</v>
      </c>
      <c r="C65" s="91">
        <f t="shared" si="2"/>
        <v>2000</v>
      </c>
      <c r="D65" s="92">
        <v>2000</v>
      </c>
      <c r="E65" s="93"/>
      <c r="F65" s="94"/>
      <c r="H65" s="24"/>
    </row>
    <row r="66" spans="1:13" s="1" customFormat="1" ht="22.5" customHeight="1">
      <c r="A66" s="101"/>
      <c r="B66" s="96" t="s">
        <v>9</v>
      </c>
      <c r="C66" s="97">
        <f>D66+E66</f>
        <v>207509.978</v>
      </c>
      <c r="D66" s="98">
        <f>D12+D19+D27</f>
        <v>206890.317</v>
      </c>
      <c r="E66" s="100">
        <f>E25+E33</f>
        <v>619.6610000000001</v>
      </c>
      <c r="F66" s="100">
        <f>F25+F33</f>
        <v>0</v>
      </c>
      <c r="H66" s="24" t="e">
        <f>SUM(D66+E66-#REF!)</f>
        <v>#REF!</v>
      </c>
      <c r="I66" s="5"/>
      <c r="J66" s="19"/>
      <c r="K66" s="19"/>
      <c r="L66" s="21"/>
      <c r="M66" s="22"/>
    </row>
    <row r="67" spans="1:8" s="1" customFormat="1" ht="6" customHeight="1" hidden="1">
      <c r="A67" s="84"/>
      <c r="B67" s="73"/>
      <c r="C67" s="73"/>
      <c r="D67" s="62"/>
      <c r="E67" s="47"/>
      <c r="F67" s="69"/>
      <c r="H67" s="24" t="e">
        <f>SUM(D67+E67-#REF!)</f>
        <v>#REF!</v>
      </c>
    </row>
    <row r="68" spans="1:8" s="1" customFormat="1" ht="24" customHeight="1">
      <c r="A68" s="102"/>
      <c r="B68" s="103"/>
      <c r="C68" s="103"/>
      <c r="D68" s="104"/>
      <c r="E68" s="48"/>
      <c r="F68" s="48"/>
      <c r="H68" s="24" t="e">
        <f>SUM(D68+E68-#REF!)</f>
        <v>#REF!</v>
      </c>
    </row>
    <row r="69" spans="1:8" s="1" customFormat="1" ht="21" customHeight="1">
      <c r="A69" s="102"/>
      <c r="B69" s="103"/>
      <c r="C69" s="103"/>
      <c r="D69" s="104"/>
      <c r="E69" s="48"/>
      <c r="F69" s="48"/>
      <c r="H69" s="24" t="e">
        <f>SUM(D69+E69-#REF!)</f>
        <v>#REF!</v>
      </c>
    </row>
    <row r="70" spans="1:10" s="1" customFormat="1" ht="41.25" customHeight="1">
      <c r="A70" s="34"/>
      <c r="B70" s="2" t="s">
        <v>56</v>
      </c>
      <c r="C70" s="2"/>
      <c r="D70" s="27"/>
      <c r="E70" s="49" t="s">
        <v>52</v>
      </c>
      <c r="F70" s="50"/>
      <c r="H70" s="24" t="e">
        <f>SUM(D70+E70-#REF!)</f>
        <v>#VALUE!</v>
      </c>
      <c r="I70" s="19"/>
      <c r="J70" s="22"/>
    </row>
    <row r="71" spans="1:23" s="1" customFormat="1" ht="38.25" customHeight="1">
      <c r="A71" s="33"/>
      <c r="B71" s="120"/>
      <c r="C71" s="120"/>
      <c r="D71" s="121"/>
      <c r="E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2"/>
      <c r="V71" s="121" t="s">
        <v>52</v>
      </c>
      <c r="W71" s="123"/>
    </row>
    <row r="72" spans="1:8" s="1" customFormat="1" ht="18.75">
      <c r="A72" s="35"/>
      <c r="B72" s="114"/>
      <c r="C72" s="5"/>
      <c r="D72" s="10"/>
      <c r="E72" s="8"/>
      <c r="F72" s="8"/>
      <c r="H72" s="24" t="e">
        <f>SUM(D72+E72-#REF!)</f>
        <v>#REF!</v>
      </c>
    </row>
    <row r="73" spans="1:8" s="1" customFormat="1" ht="20.25">
      <c r="A73" s="35"/>
      <c r="B73" s="15"/>
      <c r="C73" s="15"/>
      <c r="D73" s="29"/>
      <c r="E73" s="16"/>
      <c r="F73" s="16"/>
      <c r="H73" s="24" t="e">
        <f>SUM(D73+E73-#REF!)</f>
        <v>#REF!</v>
      </c>
    </row>
    <row r="74" spans="1:8" s="1" customFormat="1" ht="20.25">
      <c r="A74" s="35"/>
      <c r="B74" s="15"/>
      <c r="C74" s="15"/>
      <c r="D74" s="29"/>
      <c r="E74" s="16"/>
      <c r="F74" s="16"/>
      <c r="H74" s="24" t="e">
        <f>SUM(D74+E74-#REF!)</f>
        <v>#REF!</v>
      </c>
    </row>
    <row r="75" spans="1:8" s="1" customFormat="1" ht="18">
      <c r="A75" s="35"/>
      <c r="B75" s="15"/>
      <c r="C75" s="15"/>
      <c r="D75" s="30"/>
      <c r="E75" s="17"/>
      <c r="F75" s="17"/>
      <c r="G75" s="13"/>
      <c r="H75" s="24" t="e">
        <f>SUM(D75+E75-#REF!)</f>
        <v>#REF!</v>
      </c>
    </row>
    <row r="76" spans="1:8" s="1" customFormat="1" ht="18">
      <c r="A76" s="35"/>
      <c r="B76" s="15"/>
      <c r="C76" s="15"/>
      <c r="D76" s="31"/>
      <c r="E76" s="18"/>
      <c r="F76" s="18"/>
      <c r="H76" s="24" t="e">
        <f>SUM(D76+E76-#REF!)</f>
        <v>#REF!</v>
      </c>
    </row>
    <row r="77" spans="1:8" s="1" customFormat="1" ht="18">
      <c r="A77" s="35"/>
      <c r="B77" s="15"/>
      <c r="C77" s="15"/>
      <c r="D77" s="32" t="s">
        <v>11</v>
      </c>
      <c r="E77" s="18"/>
      <c r="F77" s="18"/>
      <c r="H77" s="24" t="s">
        <v>11</v>
      </c>
    </row>
    <row r="78" spans="1:8" s="1" customFormat="1" ht="18">
      <c r="A78" s="35"/>
      <c r="B78" s="5"/>
      <c r="C78" s="5"/>
      <c r="D78" s="28"/>
      <c r="E78" s="8"/>
      <c r="F78" s="8"/>
      <c r="H78" s="24" t="e">
        <f>SUM(D78+E78-#REF!)</f>
        <v>#REF!</v>
      </c>
    </row>
    <row r="79" spans="1:8" s="1" customFormat="1" ht="18">
      <c r="A79" s="35"/>
      <c r="B79" s="5"/>
      <c r="C79" s="5"/>
      <c r="D79" s="28"/>
      <c r="E79" s="8"/>
      <c r="F79" s="8"/>
      <c r="H79" s="24" t="e">
        <f>SUM(D79+E79-#REF!)</f>
        <v>#REF!</v>
      </c>
    </row>
    <row r="80" spans="1:8" s="1" customFormat="1" ht="18">
      <c r="A80" s="35"/>
      <c r="B80" s="5"/>
      <c r="C80" s="5"/>
      <c r="D80" s="38"/>
      <c r="E80" s="8"/>
      <c r="F80" s="8"/>
      <c r="H80" s="24" t="e">
        <f>SUM(D80+E80-#REF!)</f>
        <v>#REF!</v>
      </c>
    </row>
    <row r="81" spans="1:8" s="1" customFormat="1" ht="18">
      <c r="A81" s="35"/>
      <c r="B81" s="5"/>
      <c r="C81" s="53"/>
      <c r="D81" s="28"/>
      <c r="E81" s="8"/>
      <c r="F81" s="8"/>
      <c r="H81" s="24" t="e">
        <f>SUM(D81+E81-#REF!)</f>
        <v>#REF!</v>
      </c>
    </row>
    <row r="82" ht="18">
      <c r="E82" s="57"/>
    </row>
    <row r="95" ht="18">
      <c r="C95" s="51"/>
    </row>
    <row r="96" ht="18">
      <c r="C96" s="52"/>
    </row>
    <row r="97" ht="18">
      <c r="C97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2016-07-27T11:51:03Z</cp:lastPrinted>
  <dcterms:created xsi:type="dcterms:W3CDTF">2002-10-23T13:00:01Z</dcterms:created>
  <dcterms:modified xsi:type="dcterms:W3CDTF">2016-07-29T12:48:53Z</dcterms:modified>
  <cp:category/>
  <cp:version/>
  <cp:contentType/>
  <cp:contentStatus/>
</cp:coreProperties>
</file>