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'Лист1'!$A$1:$AD$59</definedName>
  </definedNames>
  <calcPr fullCalcOnLoad="1"/>
</workbook>
</file>

<file path=xl/sharedStrings.xml><?xml version="1.0" encoding="utf-8"?>
<sst xmlns="http://schemas.openxmlformats.org/spreadsheetml/2006/main" count="163" uniqueCount="119">
  <si>
    <t>Всього</t>
  </si>
  <si>
    <t>оплата праці</t>
  </si>
  <si>
    <t>комунальні послуги та енергоносії</t>
  </si>
  <si>
    <t>бюджет розвитку</t>
  </si>
  <si>
    <t>Разом</t>
  </si>
  <si>
    <t xml:space="preserve">Видатки загального фонду </t>
  </si>
  <si>
    <t>КФКВ</t>
  </si>
  <si>
    <t>відхилення</t>
  </si>
  <si>
    <t xml:space="preserve">       (тис.грн)</t>
  </si>
  <si>
    <t>зміни за рахунок вільного залишку коштів</t>
  </si>
  <si>
    <t>зміни за рахунок субвенцій з держбюджету та перерозподілу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</si>
  <si>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</si>
  <si>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</si>
  <si>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з них:</t>
  </si>
  <si>
    <t>видатки споживання</t>
  </si>
  <si>
    <t>видатки розвитку</t>
  </si>
  <si>
    <t>16=5+10</t>
  </si>
  <si>
    <t>Код програмної класифі-кації видатків та кредиту-вання місцевого бюджету</t>
  </si>
  <si>
    <t xml:space="preserve">Загальний фонду </t>
  </si>
  <si>
    <t>Спеціальний фонд</t>
  </si>
  <si>
    <t>до рішення районної ради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</si>
  <si>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</si>
  <si>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Начальник фінансового управління райдержадміністрації</t>
  </si>
  <si>
    <t>С.В.Євдощенко</t>
  </si>
  <si>
    <t>Додаток 2</t>
  </si>
  <si>
    <t>Відділ освіти, молоді і спорту райдержадміністрації</t>
  </si>
  <si>
    <t>Зміни до розподілу
видатків районного бюджету на 2016 рік</t>
  </si>
  <si>
    <t>070201</t>
  </si>
  <si>
    <t>0921</t>
  </si>
  <si>
    <t>Загальноосвітні школи ( вт.ч. школа-дитячий садок, інтернат при школі), спеціалізовані школи, ліцей, гімназії, колегіуми</t>
  </si>
  <si>
    <t xml:space="preserve">від                     № </t>
  </si>
  <si>
    <t>0990</t>
  </si>
  <si>
    <t>Разом:</t>
  </si>
  <si>
    <t>Райдержадміністрація</t>
  </si>
  <si>
    <t>080101</t>
  </si>
  <si>
    <t>0731</t>
  </si>
  <si>
    <t>Лікарні</t>
  </si>
  <si>
    <t>070000</t>
  </si>
  <si>
    <t>Освіта</t>
  </si>
  <si>
    <t>070801</t>
  </si>
  <si>
    <t>0970</t>
  </si>
  <si>
    <t>Придбання підручників</t>
  </si>
  <si>
    <t>080800</t>
  </si>
  <si>
    <t>0726</t>
  </si>
  <si>
    <t>Центри первинної медичної (медико-санітарної) допомоги</t>
  </si>
  <si>
    <t>080000</t>
  </si>
  <si>
    <t>Охорона здоров'я</t>
  </si>
  <si>
    <t>110202</t>
  </si>
  <si>
    <t>0824</t>
  </si>
  <si>
    <t>Музеї і виставки</t>
  </si>
  <si>
    <t>Відділ культури райдержадміністрації</t>
  </si>
  <si>
    <t>070807</t>
  </si>
  <si>
    <t>Інші освітні програми</t>
  </si>
  <si>
    <t>110000</t>
  </si>
  <si>
    <t>Культура і мистецтво</t>
  </si>
  <si>
    <t>з них за рахунок залишку коштів освітньої субвенції станом на 01.01.2016 (по районному бюджету)</t>
  </si>
  <si>
    <t>070401</t>
  </si>
  <si>
    <t>0960</t>
  </si>
  <si>
    <t>Позашкільні заклади освіти, заходи із позашкільної роботи з  дітьми</t>
  </si>
  <si>
    <t>070806</t>
  </si>
  <si>
    <t xml:space="preserve">Інші заклади освіти </t>
  </si>
  <si>
    <t>Управління  соціального захисту населення райдержадміністрації</t>
  </si>
  <si>
    <t>090000</t>
  </si>
  <si>
    <t>Соціальний захист та соціальне забезпечення</t>
  </si>
  <si>
    <t>1070</t>
  </si>
  <si>
    <t>090412</t>
  </si>
  <si>
    <t>1090</t>
  </si>
  <si>
    <t>Інші видатки на соціальний захист населення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</si>
  <si>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</si>
  <si>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</si>
  <si>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</si>
  <si>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170102</t>
  </si>
  <si>
    <t>Компенсаційні виплати на пільговий проїзд автомобільним транспортом окремим категоріям громадян</t>
  </si>
  <si>
    <t>090307</t>
  </si>
  <si>
    <t>1040</t>
  </si>
  <si>
    <t>Тимчасова державна допомога дітям - за рахунок субвенції з державного бюджету</t>
  </si>
  <si>
    <t>091206</t>
  </si>
  <si>
    <t>Центри соціальної реабілітації дітей - інвалідів; центри професійної реабілітації інвалідів</t>
  </si>
  <si>
    <t>0180</t>
  </si>
  <si>
    <t>090302</t>
  </si>
  <si>
    <t>Допомога у зв"язку з вагітністю і пологами - за рахунок субвенції з державного бюджету</t>
  </si>
  <si>
    <t>090303</t>
  </si>
  <si>
    <t>Допомога до досягнення дитиною трирічного віку</t>
  </si>
  <si>
    <t>090304</t>
  </si>
  <si>
    <t>Допомога при народженні дитини - за рахунок субвенції з державного бюджету</t>
  </si>
  <si>
    <t>090305</t>
  </si>
  <si>
    <t>Допомога на дітей, над якими встановлено опіку чи піклування - за рахунок субвенції з державного бюджету</t>
  </si>
  <si>
    <t>090306</t>
  </si>
  <si>
    <t>Допомога на дітей одиноким матерям - за рахунок субвенції з державного бюджету</t>
  </si>
  <si>
    <t>090413</t>
  </si>
  <si>
    <t>Допомога на догляд за інвалідом І чи ІІ групи внаслідок психічного розладу - за рахунок субвенції з держаного бюджету</t>
  </si>
  <si>
    <t>091300</t>
  </si>
  <si>
    <t>Державна соціальна допомога інвалідам з дитинства та дітям-інвалідам - за рахунок субвенції з державного бюджету</t>
  </si>
  <si>
    <t>Фінансове управління райдержадміністрації</t>
  </si>
  <si>
    <t xml:space="preserve">Інші субвенції </t>
  </si>
  <si>
    <t>110201</t>
  </si>
  <si>
    <t>Бібліотеки</t>
  </si>
  <si>
    <t>110205</t>
  </si>
  <si>
    <t>Школи естетичного виховання дітей</t>
  </si>
  <si>
    <t>110502</t>
  </si>
  <si>
    <t>0829</t>
  </si>
  <si>
    <t>Інші культурно-освітні заклади та заходи</t>
  </si>
  <si>
    <t>130000</t>
  </si>
  <si>
    <t>Фізична культура і спорт</t>
  </si>
  <si>
    <t>130107</t>
  </si>
  <si>
    <t>0810</t>
  </si>
  <si>
    <t>Утримання та навчально-тренувальна робота дитячо-юнацьких спортивних шкіл</t>
  </si>
  <si>
    <t>130204</t>
  </si>
  <si>
    <t>Утримання апарату управління громадських фізкультурно - спортивних організацій "</t>
  </si>
  <si>
    <t>091204</t>
  </si>
  <si>
    <t>1020</t>
  </si>
  <si>
    <t>Територіальні центри соціального обслуговування (надання соціальних послуг)</t>
  </si>
  <si>
    <t>091101</t>
  </si>
  <si>
    <t>Утримання центрів соціальних служб для сім"ї, дітей та молоді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</si>
  <si>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</si>
  <si>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</si>
  <si>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150101</t>
  </si>
  <si>
    <t>Капітальні вкладення</t>
  </si>
  <si>
    <t>0490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</si>
</sst>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_)"/>
    <numFmt numFmtId="189" formatCode="0_)"/>
    <numFmt numFmtId="190" formatCode="0.000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00_р_._-;\-* #,##0.000_р_._-;_-* &quot;-&quot;??_р_._-;_-@_-"/>
    <numFmt numFmtId="198" formatCode="_-* #,##0.0_р_._-;\-* #,##0.0_р_._-;_-* &quot;-&quot;??_р_._-;_-@_-"/>
    <numFmt numFmtId="199" formatCode="0.0000"/>
    <numFmt numFmtId="200" formatCode="0.00000"/>
    <numFmt numFmtId="201" formatCode="#,##0.0"/>
    <numFmt numFmtId="202" formatCode="#,##0.000"/>
    <numFmt numFmtId="203" formatCode="#,##0.00_ ;\-#,##0.00\ "/>
    <numFmt numFmtId="204" formatCode="0.000000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name val="Times New Roman"/>
      <family val="1"/>
    </font>
    <font>
      <sz val="12"/>
      <color indexed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6"/>
      <name val="Times New Roman Cyr"/>
      <family val="1"/>
    </font>
    <font>
      <sz val="1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16"/>
      <color indexed="10"/>
      <name val="Times New Roman"/>
      <family val="1"/>
    </font>
    <font>
      <sz val="18"/>
      <color indexed="10"/>
      <name val="Times New Roman"/>
      <family val="1"/>
    </font>
    <font>
      <b/>
      <sz val="16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9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1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190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190" fontId="10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Alignment="1">
      <alignment horizontal="right" wrapText="1"/>
    </xf>
    <xf numFmtId="190" fontId="10" fillId="0" borderId="0" xfId="0" applyNumberFormat="1" applyFont="1" applyFill="1" applyAlignment="1">
      <alignment vertical="top"/>
    </xf>
    <xf numFmtId="190" fontId="2" fillId="0" borderId="0" xfId="0" applyNumberFormat="1" applyFont="1" applyFill="1" applyAlignment="1">
      <alignment/>
    </xf>
    <xf numFmtId="190" fontId="10" fillId="0" borderId="0" xfId="0" applyNumberFormat="1" applyFont="1" applyAlignment="1">
      <alignment horizontal="left" vertical="center" wrapText="1"/>
    </xf>
    <xf numFmtId="190" fontId="10" fillId="0" borderId="0" xfId="0" applyNumberFormat="1" applyFont="1" applyAlignment="1">
      <alignment horizontal="right" vertical="center" wrapText="1"/>
    </xf>
    <xf numFmtId="190" fontId="2" fillId="0" borderId="0" xfId="0" applyNumberFormat="1" applyFont="1" applyAlignment="1">
      <alignment horizontal="left" vertical="center" wrapText="1"/>
    </xf>
    <xf numFmtId="190" fontId="7" fillId="0" borderId="0" xfId="0" applyNumberFormat="1" applyFont="1" applyAlignment="1">
      <alignment horizontal="left" vertical="center" wrapText="1"/>
    </xf>
    <xf numFmtId="190" fontId="10" fillId="0" borderId="0" xfId="0" applyNumberFormat="1" applyFont="1" applyAlignment="1">
      <alignment horizontal="right"/>
    </xf>
    <xf numFmtId="190" fontId="10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190" fontId="12" fillId="0" borderId="0" xfId="0" applyNumberFormat="1" applyFont="1" applyAlignment="1">
      <alignment/>
    </xf>
    <xf numFmtId="190" fontId="11" fillId="0" borderId="0" xfId="0" applyNumberFormat="1" applyFont="1" applyAlignment="1">
      <alignment horizontal="right" vertical="center"/>
    </xf>
    <xf numFmtId="190" fontId="11" fillId="0" borderId="0" xfId="0" applyNumberFormat="1" applyFont="1" applyFill="1" applyAlignment="1">
      <alignment horizontal="right" vertical="center"/>
    </xf>
    <xf numFmtId="190" fontId="10" fillId="0" borderId="0" xfId="0" applyNumberFormat="1" applyFont="1" applyFill="1" applyAlignment="1">
      <alignment horizontal="right" vertical="center"/>
    </xf>
    <xf numFmtId="200" fontId="8" fillId="0" borderId="0" xfId="0" applyNumberFormat="1" applyFont="1" applyAlignment="1">
      <alignment horizontal="right" vertical="center" wrapText="1"/>
    </xf>
    <xf numFmtId="190" fontId="13" fillId="0" borderId="0" xfId="0" applyNumberFormat="1" applyFont="1" applyAlignment="1">
      <alignment/>
    </xf>
    <xf numFmtId="190" fontId="14" fillId="0" borderId="0" xfId="0" applyNumberFormat="1" applyFont="1" applyAlignment="1">
      <alignment horizontal="left" vertical="center" wrapText="1"/>
    </xf>
    <xf numFmtId="200" fontId="2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0" borderId="0" xfId="0" applyNumberFormat="1" applyFont="1" applyAlignment="1">
      <alignment vertical="top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 vertical="top" wrapText="1"/>
    </xf>
    <xf numFmtId="0" fontId="19" fillId="0" borderId="0" xfId="0" applyFont="1" applyAlignment="1">
      <alignment vertical="top"/>
    </xf>
    <xf numFmtId="0" fontId="18" fillId="0" borderId="0" xfId="0" applyFont="1" applyAlignment="1">
      <alignment horizontal="left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190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left" wrapText="1"/>
    </xf>
    <xf numFmtId="190" fontId="12" fillId="0" borderId="0" xfId="0" applyNumberFormat="1" applyFont="1" applyAlignment="1">
      <alignment horizontal="right" vertical="top" wrapText="1"/>
    </xf>
    <xf numFmtId="49" fontId="12" fillId="0" borderId="0" xfId="0" applyNumberFormat="1" applyFont="1" applyFill="1" applyAlignment="1">
      <alignment horizontal="center" vertical="top" wrapText="1"/>
    </xf>
    <xf numFmtId="190" fontId="12" fillId="0" borderId="0" xfId="0" applyNumberFormat="1" applyFont="1" applyAlignment="1">
      <alignment vertical="top"/>
    </xf>
    <xf numFmtId="190" fontId="12" fillId="0" borderId="0" xfId="0" applyNumberFormat="1" applyFont="1" applyFill="1" applyAlignment="1">
      <alignment vertical="top"/>
    </xf>
    <xf numFmtId="190" fontId="21" fillId="0" borderId="0" xfId="0" applyNumberFormat="1" applyFont="1" applyAlignment="1">
      <alignment horizontal="right" vertical="top" wrapText="1"/>
    </xf>
    <xf numFmtId="190" fontId="21" fillId="0" borderId="0" xfId="0" applyNumberFormat="1" applyFont="1" applyAlignment="1">
      <alignment vertical="top"/>
    </xf>
    <xf numFmtId="190" fontId="21" fillId="0" borderId="0" xfId="0" applyNumberFormat="1" applyFont="1" applyFill="1" applyAlignment="1">
      <alignment vertical="top"/>
    </xf>
    <xf numFmtId="0" fontId="21" fillId="0" borderId="0" xfId="0" applyFont="1" applyAlignment="1">
      <alignment vertical="top" wrapText="1"/>
    </xf>
    <xf numFmtId="0" fontId="12" fillId="0" borderId="0" xfId="0" applyFont="1" applyAlignment="1">
      <alignment/>
    </xf>
    <xf numFmtId="190" fontId="12" fillId="0" borderId="0" xfId="0" applyNumberFormat="1" applyFont="1" applyAlignment="1">
      <alignment horizontal="right"/>
    </xf>
    <xf numFmtId="190" fontId="21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justify" wrapText="1"/>
    </xf>
    <xf numFmtId="0" fontId="21" fillId="0" borderId="0" xfId="0" applyFont="1" applyFill="1" applyBorder="1" applyAlignment="1">
      <alignment/>
    </xf>
    <xf numFmtId="190" fontId="21" fillId="0" borderId="0" xfId="0" applyNumberFormat="1" applyFont="1" applyFill="1" applyBorder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2" fillId="0" borderId="0" xfId="0" applyFont="1" applyFill="1" applyAlignment="1">
      <alignment/>
    </xf>
    <xf numFmtId="0" fontId="21" fillId="0" borderId="0" xfId="0" applyFont="1" applyAlignment="1">
      <alignment horizontal="left" vertical="center"/>
    </xf>
    <xf numFmtId="190" fontId="21" fillId="0" borderId="0" xfId="0" applyNumberFormat="1" applyFont="1" applyAlignment="1">
      <alignment horizontal="left" vertical="center"/>
    </xf>
    <xf numFmtId="0" fontId="12" fillId="24" borderId="0" xfId="0" applyFont="1" applyFill="1" applyAlignment="1">
      <alignment/>
    </xf>
    <xf numFmtId="2" fontId="12" fillId="0" borderId="0" xfId="0" applyNumberFormat="1" applyFont="1" applyAlignment="1">
      <alignment/>
    </xf>
    <xf numFmtId="0" fontId="22" fillId="0" borderId="0" xfId="0" applyFont="1" applyAlignment="1" applyProtection="1">
      <alignment horizontal="left" vertical="top" wrapText="1"/>
      <protection locked="0"/>
    </xf>
    <xf numFmtId="200" fontId="21" fillId="0" borderId="0" xfId="0" applyNumberFormat="1" applyFont="1" applyAlignment="1">
      <alignment horizontal="right" vertical="top" wrapText="1"/>
    </xf>
    <xf numFmtId="0" fontId="21" fillId="0" borderId="0" xfId="0" applyFont="1" applyAlignment="1">
      <alignment horizontal="left" vertical="top" wrapText="1" shrinkToFit="1"/>
    </xf>
    <xf numFmtId="49" fontId="18" fillId="0" borderId="0" xfId="0" applyNumberFormat="1" applyFont="1" applyAlignment="1">
      <alignment horizontal="center" vertical="top" wrapText="1"/>
    </xf>
    <xf numFmtId="49" fontId="6" fillId="0" borderId="0" xfId="0" applyNumberFormat="1" applyFont="1" applyFill="1" applyAlignment="1">
      <alignment horizontal="center" wrapText="1"/>
    </xf>
    <xf numFmtId="0" fontId="18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1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3" fillId="0" borderId="0" xfId="0" applyFont="1" applyAlignment="1" applyProtection="1">
      <alignment horizontal="left" vertical="top" wrapText="1"/>
      <protection locked="0"/>
    </xf>
    <xf numFmtId="190" fontId="12" fillId="0" borderId="0" xfId="0" applyNumberFormat="1" applyFont="1" applyBorder="1" applyAlignment="1" applyProtection="1">
      <alignment horizontal="right" vertical="top"/>
      <protection locked="0"/>
    </xf>
    <xf numFmtId="190" fontId="12" fillId="0" borderId="0" xfId="0" applyNumberFormat="1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horizontal="center" vertical="top"/>
      <protection locked="0"/>
    </xf>
    <xf numFmtId="190" fontId="12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190" fontId="12" fillId="0" borderId="0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horizontal="center" vertical="top" wrapText="1"/>
    </xf>
    <xf numFmtId="0" fontId="39" fillId="0" borderId="0" xfId="0" applyFont="1" applyBorder="1" applyAlignment="1">
      <alignment horizontal="center"/>
    </xf>
    <xf numFmtId="190" fontId="38" fillId="0" borderId="0" xfId="0" applyNumberFormat="1" applyFont="1" applyFill="1" applyAlignment="1">
      <alignment vertical="top"/>
    </xf>
    <xf numFmtId="190" fontId="40" fillId="0" borderId="0" xfId="0" applyNumberFormat="1" applyFont="1" applyFill="1" applyAlignment="1">
      <alignment vertical="top"/>
    </xf>
    <xf numFmtId="49" fontId="40" fillId="0" borderId="0" xfId="0" applyNumberFormat="1" applyFont="1" applyFill="1" applyAlignment="1">
      <alignment horizontal="center" vertical="top" wrapText="1"/>
    </xf>
    <xf numFmtId="49" fontId="39" fillId="0" borderId="0" xfId="0" applyNumberFormat="1" applyFont="1" applyFill="1" applyAlignment="1">
      <alignment horizontal="center" vertical="top" wrapText="1"/>
    </xf>
    <xf numFmtId="190" fontId="38" fillId="0" borderId="0" xfId="0" applyNumberFormat="1" applyFont="1" applyAlignment="1">
      <alignment horizontal="right" vertical="top" wrapText="1"/>
    </xf>
    <xf numFmtId="0" fontId="38" fillId="0" borderId="0" xfId="0" applyFont="1" applyAlignment="1">
      <alignment vertical="top" wrapText="1"/>
    </xf>
    <xf numFmtId="190" fontId="40" fillId="0" borderId="0" xfId="0" applyNumberFormat="1" applyFont="1" applyAlignment="1">
      <alignment horizontal="right" vertical="top" wrapText="1"/>
    </xf>
    <xf numFmtId="190" fontId="40" fillId="0" borderId="0" xfId="0" applyNumberFormat="1" applyFont="1" applyAlignment="1">
      <alignment vertical="top"/>
    </xf>
    <xf numFmtId="190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38" fillId="0" borderId="0" xfId="0" applyFont="1" applyFill="1" applyBorder="1" applyAlignment="1">
      <alignment horizontal="center" vertical="top" wrapText="1"/>
    </xf>
    <xf numFmtId="190" fontId="38" fillId="0" borderId="0" xfId="0" applyNumberFormat="1" applyFont="1" applyAlignment="1">
      <alignment horizontal="right" vertical="center" wrapText="1"/>
    </xf>
    <xf numFmtId="49" fontId="38" fillId="0" borderId="0" xfId="0" applyNumberFormat="1" applyFont="1" applyAlignment="1">
      <alignment horizontal="right" vertical="center" wrapText="1"/>
    </xf>
    <xf numFmtId="0" fontId="40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center" wrapText="1"/>
    </xf>
    <xf numFmtId="190" fontId="12" fillId="0" borderId="0" xfId="0" applyNumberFormat="1" applyFont="1" applyAlignment="1">
      <alignment horizontal="right" vertical="center" wrapText="1"/>
    </xf>
    <xf numFmtId="49" fontId="12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top"/>
    </xf>
    <xf numFmtId="49" fontId="18" fillId="0" borderId="0" xfId="0" applyNumberFormat="1" applyFont="1" applyFill="1" applyAlignment="1">
      <alignment horizontal="center" wrapText="1"/>
    </xf>
    <xf numFmtId="0" fontId="21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0" fontId="41" fillId="0" borderId="0" xfId="0" applyFont="1" applyAlignment="1" applyProtection="1">
      <alignment horizontal="left" vertical="top" wrapText="1"/>
      <protection locked="0"/>
    </xf>
    <xf numFmtId="49" fontId="12" fillId="0" borderId="0" xfId="0" applyNumberFormat="1" applyFont="1" applyFill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right" vertical="top"/>
      <protection locked="0"/>
    </xf>
    <xf numFmtId="49" fontId="21" fillId="0" borderId="0" xfId="0" applyNumberFormat="1" applyFont="1" applyAlignment="1">
      <alignment horizontal="center" wrapText="1"/>
    </xf>
    <xf numFmtId="190" fontId="21" fillId="0" borderId="0" xfId="0" applyNumberFormat="1" applyFont="1" applyBorder="1" applyAlignment="1" applyProtection="1">
      <alignment horizontal="right" vertical="top"/>
      <protection locked="0"/>
    </xf>
    <xf numFmtId="190" fontId="21" fillId="0" borderId="0" xfId="0" applyNumberFormat="1" applyFont="1" applyBorder="1" applyAlignment="1">
      <alignment horizontal="center" vertical="top"/>
    </xf>
    <xf numFmtId="200" fontId="21" fillId="0" borderId="0" xfId="0" applyNumberFormat="1" applyFont="1" applyBorder="1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Alignment="1">
      <alignment horizontal="left" wrapText="1"/>
    </xf>
    <xf numFmtId="49" fontId="20" fillId="0" borderId="17" xfId="0" applyNumberFormat="1" applyFont="1" applyBorder="1" applyAlignment="1" applyProtection="1">
      <alignment horizontal="center" vertical="center" wrapText="1"/>
      <protection locked="0"/>
    </xf>
    <xf numFmtId="49" fontId="20" fillId="0" borderId="18" xfId="0" applyNumberFormat="1" applyFont="1" applyBorder="1" applyAlignment="1" applyProtection="1">
      <alignment horizontal="center" vertical="center" wrapText="1"/>
      <protection locked="0"/>
    </xf>
    <xf numFmtId="49" fontId="20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20" fillId="0" borderId="27" xfId="0" applyNumberFormat="1" applyFont="1" applyBorder="1" applyAlignment="1" applyProtection="1">
      <alignment horizontal="center" vertical="center" wrapText="1"/>
      <protection locked="0"/>
    </xf>
    <xf numFmtId="49" fontId="20" fillId="0" borderId="28" xfId="0" applyNumberFormat="1" applyFont="1" applyBorder="1" applyAlignment="1" applyProtection="1">
      <alignment horizontal="center" vertical="center" wrapText="1"/>
      <protection locked="0"/>
    </xf>
    <xf numFmtId="49" fontId="20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horizontal="center" vertical="center" wrapText="1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20" fillId="0" borderId="23" xfId="0" applyNumberFormat="1" applyFont="1" applyBorder="1" applyAlignment="1" applyProtection="1">
      <alignment horizontal="center" vertical="center" wrapText="1"/>
      <protection locked="0"/>
    </xf>
    <xf numFmtId="49" fontId="20" fillId="0" borderId="2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54"/>
  <sheetViews>
    <sheetView tabSelected="1" view="pageBreakPreview" zoomScale="75" zoomScaleNormal="60" zoomScaleSheetLayoutView="75" zoomScalePageLayoutView="45" workbookViewId="0" topLeftCell="S45">
      <selection activeCell="Y59" sqref="Y59"/>
    </sheetView>
  </sheetViews>
  <sheetFormatPr defaultColWidth="9.00390625" defaultRowHeight="12.75" outlineLevelCol="2"/>
  <cols>
    <col min="1" max="1" width="9.875" style="1" customWidth="1"/>
    <col min="2" max="2" width="17.375" style="4" customWidth="1"/>
    <col min="3" max="3" width="11.625" style="4" customWidth="1"/>
    <col min="4" max="4" width="70.875" style="1" customWidth="1"/>
    <col min="5" max="6" width="21.875" style="1" hidden="1" customWidth="1" outlineLevel="1"/>
    <col min="7" max="9" width="21.625" style="1" hidden="1" customWidth="1" outlineLevel="1"/>
    <col min="10" max="11" width="20.125" style="1" hidden="1" customWidth="1" outlineLevel="2"/>
    <col min="12" max="12" width="23.125" style="1" hidden="1" customWidth="1" outlineLevel="2"/>
    <col min="13" max="14" width="22.75390625" style="1" hidden="1" customWidth="1" outlineLevel="2"/>
    <col min="15" max="16" width="23.375" style="1" hidden="1" customWidth="1" outlineLevel="2"/>
    <col min="17" max="17" width="22.375" style="1" hidden="1" customWidth="1" outlineLevel="2"/>
    <col min="18" max="18" width="20.00390625" style="1" hidden="1" customWidth="1" outlineLevel="2"/>
    <col min="19" max="19" width="20.75390625" style="1" customWidth="1" collapsed="1"/>
    <col min="20" max="20" width="21.25390625" style="1" customWidth="1"/>
    <col min="21" max="21" width="22.125" style="1" customWidth="1"/>
    <col min="22" max="22" width="18.125" style="1" customWidth="1"/>
    <col min="23" max="23" width="18.25390625" style="1" customWidth="1"/>
    <col min="24" max="24" width="18.375" style="1" customWidth="1"/>
    <col min="25" max="25" width="16.625" style="1" customWidth="1"/>
    <col min="26" max="26" width="16.75390625" style="1" customWidth="1"/>
    <col min="27" max="27" width="17.625" style="1" customWidth="1"/>
    <col min="28" max="28" width="20.125" style="1" customWidth="1"/>
    <col min="29" max="29" width="19.625" style="1" customWidth="1"/>
    <col min="30" max="30" width="20.625" style="1" customWidth="1"/>
    <col min="31" max="31" width="18.75390625" style="1" customWidth="1"/>
    <col min="32" max="32" width="16.00390625" style="1" customWidth="1"/>
    <col min="33" max="16384" width="9.125" style="1" customWidth="1"/>
  </cols>
  <sheetData>
    <row r="1" spans="1:30" ht="20.25">
      <c r="A1" s="10"/>
      <c r="B1" s="34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7" t="s">
        <v>24</v>
      </c>
      <c r="AC1" s="37"/>
      <c r="AD1" s="33"/>
    </row>
    <row r="2" spans="1:30" ht="20.25">
      <c r="A2" s="30"/>
      <c r="B2" s="34"/>
      <c r="C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 t="s">
        <v>20</v>
      </c>
      <c r="AC2" s="33"/>
      <c r="AD2" s="33"/>
    </row>
    <row r="3" spans="1:30" ht="20.25">
      <c r="A3" s="3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3"/>
      <c r="T3" s="33"/>
      <c r="U3" s="33"/>
      <c r="V3" s="33"/>
      <c r="W3" s="33"/>
      <c r="X3" s="33"/>
      <c r="Y3" s="33"/>
      <c r="Z3" s="33"/>
      <c r="AA3" s="33"/>
      <c r="AB3" s="33" t="s">
        <v>30</v>
      </c>
      <c r="AC3" s="33"/>
      <c r="AD3" s="33"/>
    </row>
    <row r="4" spans="1:45" ht="54.75" customHeight="1">
      <c r="A4" s="30"/>
      <c r="B4" s="152" t="s">
        <v>26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30" ht="16.5" customHeight="1" thickBot="1">
      <c r="A5" s="30"/>
      <c r="B5" s="34"/>
      <c r="C5" s="3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 t="s">
        <v>8</v>
      </c>
    </row>
    <row r="6" spans="1:30" ht="33" customHeight="1" thickBot="1">
      <c r="A6" s="145" t="s">
        <v>17</v>
      </c>
      <c r="B6" s="148" t="s">
        <v>11</v>
      </c>
      <c r="C6" s="148" t="s">
        <v>12</v>
      </c>
      <c r="D6" s="148" t="s">
        <v>21</v>
      </c>
      <c r="E6" s="128" t="s">
        <v>5</v>
      </c>
      <c r="F6" s="129"/>
      <c r="G6" s="129"/>
      <c r="H6" s="129"/>
      <c r="I6" s="143"/>
      <c r="J6" s="128" t="s">
        <v>9</v>
      </c>
      <c r="K6" s="129"/>
      <c r="L6" s="129"/>
      <c r="M6" s="129"/>
      <c r="N6" s="129"/>
      <c r="O6" s="128" t="s">
        <v>10</v>
      </c>
      <c r="P6" s="129"/>
      <c r="Q6" s="129"/>
      <c r="R6" s="129"/>
      <c r="S6" s="128" t="s">
        <v>18</v>
      </c>
      <c r="T6" s="129"/>
      <c r="U6" s="129"/>
      <c r="V6" s="129"/>
      <c r="W6" s="143"/>
      <c r="X6" s="128" t="s">
        <v>19</v>
      </c>
      <c r="Y6" s="129"/>
      <c r="Z6" s="129"/>
      <c r="AA6" s="129"/>
      <c r="AB6" s="129"/>
      <c r="AC6" s="129"/>
      <c r="AD6" s="136" t="s">
        <v>4</v>
      </c>
    </row>
    <row r="7" spans="1:30" ht="18.75" customHeight="1" thickBot="1">
      <c r="A7" s="146"/>
      <c r="B7" s="149"/>
      <c r="C7" s="149"/>
      <c r="D7" s="149"/>
      <c r="E7" s="132" t="s">
        <v>0</v>
      </c>
      <c r="F7" s="140" t="s">
        <v>14</v>
      </c>
      <c r="G7" s="130" t="s">
        <v>13</v>
      </c>
      <c r="H7" s="131"/>
      <c r="I7" s="156" t="s">
        <v>15</v>
      </c>
      <c r="J7" s="132" t="s">
        <v>0</v>
      </c>
      <c r="K7" s="125" t="s">
        <v>14</v>
      </c>
      <c r="L7" s="130" t="s">
        <v>13</v>
      </c>
      <c r="M7" s="131"/>
      <c r="N7" s="156" t="s">
        <v>15</v>
      </c>
      <c r="O7" s="132" t="s">
        <v>0</v>
      </c>
      <c r="P7" s="125" t="s">
        <v>14</v>
      </c>
      <c r="Q7" s="130" t="s">
        <v>13</v>
      </c>
      <c r="R7" s="131"/>
      <c r="S7" s="132" t="s">
        <v>0</v>
      </c>
      <c r="T7" s="140" t="s">
        <v>14</v>
      </c>
      <c r="U7" s="130" t="s">
        <v>13</v>
      </c>
      <c r="V7" s="131"/>
      <c r="W7" s="156" t="s">
        <v>15</v>
      </c>
      <c r="X7" s="153" t="s">
        <v>0</v>
      </c>
      <c r="Y7" s="125" t="s">
        <v>14</v>
      </c>
      <c r="Z7" s="130" t="s">
        <v>13</v>
      </c>
      <c r="AA7" s="155"/>
      <c r="AB7" s="125" t="s">
        <v>15</v>
      </c>
      <c r="AC7" s="38" t="s">
        <v>13</v>
      </c>
      <c r="AD7" s="137"/>
    </row>
    <row r="8" spans="1:30" ht="14.25" customHeight="1">
      <c r="A8" s="146"/>
      <c r="B8" s="149"/>
      <c r="C8" s="149"/>
      <c r="D8" s="149"/>
      <c r="E8" s="144"/>
      <c r="F8" s="141"/>
      <c r="G8" s="132" t="s">
        <v>1</v>
      </c>
      <c r="H8" s="132" t="s">
        <v>2</v>
      </c>
      <c r="I8" s="126"/>
      <c r="J8" s="144"/>
      <c r="K8" s="126"/>
      <c r="L8" s="134" t="s">
        <v>1</v>
      </c>
      <c r="M8" s="132" t="s">
        <v>2</v>
      </c>
      <c r="N8" s="126"/>
      <c r="O8" s="144"/>
      <c r="P8" s="126"/>
      <c r="Q8" s="134" t="s">
        <v>1</v>
      </c>
      <c r="R8" s="132" t="s">
        <v>2</v>
      </c>
      <c r="S8" s="144"/>
      <c r="T8" s="141"/>
      <c r="U8" s="132" t="s">
        <v>1</v>
      </c>
      <c r="V8" s="132" t="s">
        <v>2</v>
      </c>
      <c r="W8" s="126"/>
      <c r="X8" s="144"/>
      <c r="Y8" s="126"/>
      <c r="Z8" s="132" t="s">
        <v>1</v>
      </c>
      <c r="AA8" s="134" t="s">
        <v>2</v>
      </c>
      <c r="AB8" s="126"/>
      <c r="AC8" s="132" t="s">
        <v>3</v>
      </c>
      <c r="AD8" s="138"/>
    </row>
    <row r="9" spans="1:30" ht="99" customHeight="1" thickBot="1">
      <c r="A9" s="147"/>
      <c r="B9" s="150"/>
      <c r="C9" s="150"/>
      <c r="D9" s="150"/>
      <c r="E9" s="133"/>
      <c r="F9" s="142"/>
      <c r="G9" s="133"/>
      <c r="H9" s="133"/>
      <c r="I9" s="157"/>
      <c r="J9" s="133"/>
      <c r="K9" s="127"/>
      <c r="L9" s="135"/>
      <c r="M9" s="133"/>
      <c r="N9" s="157"/>
      <c r="O9" s="133"/>
      <c r="P9" s="127"/>
      <c r="Q9" s="135"/>
      <c r="R9" s="133"/>
      <c r="S9" s="133"/>
      <c r="T9" s="142"/>
      <c r="U9" s="133"/>
      <c r="V9" s="133"/>
      <c r="W9" s="157"/>
      <c r="X9" s="154"/>
      <c r="Y9" s="127"/>
      <c r="Z9" s="133"/>
      <c r="AA9" s="135"/>
      <c r="AB9" s="127"/>
      <c r="AC9" s="133"/>
      <c r="AD9" s="139"/>
    </row>
    <row r="10" spans="1:30" ht="17.25" customHeight="1" thickBot="1">
      <c r="A10" s="31">
        <v>1</v>
      </c>
      <c r="B10" s="39">
        <v>2</v>
      </c>
      <c r="C10" s="40">
        <v>3</v>
      </c>
      <c r="D10" s="39">
        <v>4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>
        <v>5</v>
      </c>
      <c r="T10" s="42">
        <v>6</v>
      </c>
      <c r="U10" s="42">
        <v>7</v>
      </c>
      <c r="V10" s="42">
        <v>8</v>
      </c>
      <c r="W10" s="42">
        <v>9</v>
      </c>
      <c r="X10" s="43">
        <v>10</v>
      </c>
      <c r="Y10" s="43">
        <v>11</v>
      </c>
      <c r="Z10" s="43">
        <v>12</v>
      </c>
      <c r="AA10" s="43">
        <v>13</v>
      </c>
      <c r="AB10" s="44">
        <v>14</v>
      </c>
      <c r="AC10" s="39">
        <v>15</v>
      </c>
      <c r="AD10" s="45" t="s">
        <v>16</v>
      </c>
    </row>
    <row r="11" spans="1:30" ht="28.5" customHeight="1">
      <c r="A11" s="79"/>
      <c r="B11" s="119"/>
      <c r="C11" s="119"/>
      <c r="D11" s="48" t="s">
        <v>33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20"/>
      <c r="T11" s="120"/>
      <c r="U11" s="85"/>
      <c r="V11" s="85"/>
      <c r="W11" s="85"/>
      <c r="X11" s="87"/>
      <c r="Y11" s="87"/>
      <c r="Z11" s="87"/>
      <c r="AA11" s="87"/>
      <c r="AB11" s="87"/>
      <c r="AC11" s="87"/>
      <c r="AD11" s="55"/>
    </row>
    <row r="12" spans="1:30" ht="28.5" customHeight="1">
      <c r="A12" s="79"/>
      <c r="B12" s="76" t="s">
        <v>45</v>
      </c>
      <c r="C12" s="116"/>
      <c r="D12" s="78" t="s">
        <v>46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20">
        <f>T12+W12</f>
        <v>145.659</v>
      </c>
      <c r="T12" s="120">
        <f>T13+T14</f>
        <v>145.659</v>
      </c>
      <c r="U12" s="120">
        <f>U13+U14</f>
        <v>221.56</v>
      </c>
      <c r="V12" s="120">
        <f>V13+V14</f>
        <v>-106.901</v>
      </c>
      <c r="W12" s="120">
        <f>W13+W14</f>
        <v>0</v>
      </c>
      <c r="X12" s="121">
        <f>Y12+AB12</f>
        <v>230</v>
      </c>
      <c r="Y12" s="120">
        <f>Y13+Y14</f>
        <v>0</v>
      </c>
      <c r="Z12" s="120">
        <f>Z13+Z14</f>
        <v>0</v>
      </c>
      <c r="AA12" s="120">
        <f>AA13+AA14</f>
        <v>0</v>
      </c>
      <c r="AB12" s="120">
        <f>AB13+AB14</f>
        <v>230</v>
      </c>
      <c r="AC12" s="120">
        <f>AC13+AC14</f>
        <v>230</v>
      </c>
      <c r="AD12" s="55">
        <f aca="true" t="shared" si="0" ref="AD12:AD28">X12+S12</f>
        <v>375.659</v>
      </c>
    </row>
    <row r="13" spans="1:30" ht="27.75" customHeight="1">
      <c r="A13" s="79"/>
      <c r="B13" s="112" t="s">
        <v>34</v>
      </c>
      <c r="C13" s="112" t="s">
        <v>35</v>
      </c>
      <c r="D13" s="124" t="s">
        <v>36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83">
        <f>T13+W13</f>
        <v>114.659</v>
      </c>
      <c r="T13" s="83">
        <f>114.659</f>
        <v>114.659</v>
      </c>
      <c r="U13" s="83">
        <f>114.659+106.901</f>
        <v>221.56</v>
      </c>
      <c r="V13" s="118">
        <v>-106.901</v>
      </c>
      <c r="W13" s="85"/>
      <c r="X13" s="86">
        <f>Y13+AB13</f>
        <v>210</v>
      </c>
      <c r="Y13" s="87"/>
      <c r="Z13" s="87"/>
      <c r="AA13" s="87"/>
      <c r="AB13" s="88">
        <v>210</v>
      </c>
      <c r="AC13" s="88">
        <v>210</v>
      </c>
      <c r="AD13" s="52">
        <f t="shared" si="0"/>
        <v>324.659</v>
      </c>
    </row>
    <row r="14" spans="1:30" ht="45.75" customHeight="1">
      <c r="A14" s="79"/>
      <c r="B14" s="35" t="s">
        <v>42</v>
      </c>
      <c r="C14" s="35" t="s">
        <v>43</v>
      </c>
      <c r="D14" s="72" t="s">
        <v>44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83">
        <f>T14+W14</f>
        <v>31</v>
      </c>
      <c r="T14" s="84">
        <f>30+1</f>
        <v>31</v>
      </c>
      <c r="U14" s="84"/>
      <c r="V14" s="85"/>
      <c r="W14" s="85"/>
      <c r="X14" s="86">
        <f>Y14+AB14</f>
        <v>20</v>
      </c>
      <c r="Y14" s="87"/>
      <c r="Z14" s="87"/>
      <c r="AA14" s="87"/>
      <c r="AB14" s="88">
        <v>20</v>
      </c>
      <c r="AC14" s="88">
        <v>20</v>
      </c>
      <c r="AD14" s="52">
        <f t="shared" si="0"/>
        <v>51</v>
      </c>
    </row>
    <row r="15" spans="1:30" ht="65.25" customHeight="1">
      <c r="A15" s="79"/>
      <c r="B15" s="35" t="s">
        <v>114</v>
      </c>
      <c r="C15" s="35" t="s">
        <v>78</v>
      </c>
      <c r="D15" s="123" t="s">
        <v>115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83"/>
      <c r="T15" s="84"/>
      <c r="U15" s="84"/>
      <c r="V15" s="85"/>
      <c r="W15" s="85"/>
      <c r="X15" s="86">
        <f>Y15+AB15</f>
        <v>70</v>
      </c>
      <c r="Y15" s="87"/>
      <c r="Z15" s="87"/>
      <c r="AA15" s="87"/>
      <c r="AB15" s="88">
        <v>70</v>
      </c>
      <c r="AC15" s="88">
        <v>70</v>
      </c>
      <c r="AD15" s="52">
        <f t="shared" si="0"/>
        <v>70</v>
      </c>
    </row>
    <row r="16" spans="1:30" ht="32.25" customHeight="1">
      <c r="A16" s="79"/>
      <c r="B16" s="93"/>
      <c r="C16" s="93"/>
      <c r="D16" s="46" t="s">
        <v>32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22">
        <f>T16+W16</f>
        <v>145.659</v>
      </c>
      <c r="T16" s="120">
        <f>T13+T14+T15</f>
        <v>145.659</v>
      </c>
      <c r="U16" s="120">
        <f aca="true" t="shared" si="1" ref="U16:AC16">U13+U14+U15</f>
        <v>221.56</v>
      </c>
      <c r="V16" s="120">
        <f t="shared" si="1"/>
        <v>-106.901</v>
      </c>
      <c r="W16" s="120">
        <f t="shared" si="1"/>
        <v>0</v>
      </c>
      <c r="X16" s="120">
        <f t="shared" si="1"/>
        <v>300</v>
      </c>
      <c r="Y16" s="120">
        <f t="shared" si="1"/>
        <v>0</v>
      </c>
      <c r="Z16" s="120">
        <f t="shared" si="1"/>
        <v>0</v>
      </c>
      <c r="AA16" s="120">
        <f t="shared" si="1"/>
        <v>0</v>
      </c>
      <c r="AB16" s="120">
        <f t="shared" si="1"/>
        <v>300</v>
      </c>
      <c r="AC16" s="120">
        <f t="shared" si="1"/>
        <v>300</v>
      </c>
      <c r="AD16" s="55">
        <f t="shared" si="0"/>
        <v>445.659</v>
      </c>
    </row>
    <row r="17" spans="1:31" ht="45.75" customHeight="1">
      <c r="A17" s="32"/>
      <c r="B17" s="50"/>
      <c r="C17" s="50"/>
      <c r="D17" s="74" t="s">
        <v>25</v>
      </c>
      <c r="E17" s="53"/>
      <c r="F17" s="53"/>
      <c r="G17" s="53"/>
      <c r="H17" s="53"/>
      <c r="I17" s="53"/>
      <c r="J17" s="56"/>
      <c r="K17" s="56"/>
      <c r="L17" s="56"/>
      <c r="M17" s="56"/>
      <c r="N17" s="56"/>
      <c r="O17" s="56"/>
      <c r="P17" s="56"/>
      <c r="Q17" s="56"/>
      <c r="R17" s="56"/>
      <c r="S17" s="73"/>
      <c r="T17" s="73"/>
      <c r="U17" s="53"/>
      <c r="V17" s="53"/>
      <c r="W17" s="53"/>
      <c r="X17" s="54"/>
      <c r="Y17" s="53"/>
      <c r="Z17" s="53"/>
      <c r="AA17" s="53"/>
      <c r="AB17" s="53"/>
      <c r="AC17" s="53"/>
      <c r="AD17" s="55">
        <f t="shared" si="0"/>
        <v>0</v>
      </c>
      <c r="AE17" s="9"/>
    </row>
    <row r="18" spans="1:31" ht="25.5" customHeight="1">
      <c r="A18" s="32"/>
      <c r="B18" s="76" t="s">
        <v>37</v>
      </c>
      <c r="C18" s="76"/>
      <c r="D18" s="78" t="s">
        <v>38</v>
      </c>
      <c r="E18" s="53"/>
      <c r="F18" s="53"/>
      <c r="G18" s="53"/>
      <c r="H18" s="53"/>
      <c r="I18" s="53"/>
      <c r="J18" s="56"/>
      <c r="K18" s="56"/>
      <c r="L18" s="56"/>
      <c r="M18" s="56"/>
      <c r="N18" s="56"/>
      <c r="O18" s="56"/>
      <c r="P18" s="56"/>
      <c r="Q18" s="56"/>
      <c r="R18" s="56"/>
      <c r="S18" s="53">
        <f>T18+W18</f>
        <v>1972.325</v>
      </c>
      <c r="T18" s="53">
        <f>T19+T22+T24++T21+T23</f>
        <v>1972.325</v>
      </c>
      <c r="U18" s="53">
        <f>U19+U22+U24</f>
        <v>1409.6</v>
      </c>
      <c r="V18" s="73">
        <f>V19+V22+V24</f>
        <v>0</v>
      </c>
      <c r="W18" s="73">
        <f>W19+W22+W24</f>
        <v>0</v>
      </c>
      <c r="X18" s="54">
        <f>Y18+AB18</f>
        <v>39.76</v>
      </c>
      <c r="Y18" s="53">
        <f>Y19+Y22+Y24</f>
        <v>0</v>
      </c>
      <c r="Z18" s="53">
        <f>Z19+Z22+Z24</f>
        <v>0</v>
      </c>
      <c r="AA18" s="53">
        <f>AA19+AA22+AA24</f>
        <v>0</v>
      </c>
      <c r="AB18" s="53">
        <f>AB19+AB22+AB24+AB21</f>
        <v>39.76</v>
      </c>
      <c r="AC18" s="53">
        <f>AC19+AC22+AC24+AC21</f>
        <v>39.76</v>
      </c>
      <c r="AD18" s="55">
        <f t="shared" si="0"/>
        <v>2012.085</v>
      </c>
      <c r="AE18" s="9"/>
    </row>
    <row r="19" spans="1:31" ht="63.75" customHeight="1">
      <c r="A19" s="32"/>
      <c r="B19" s="35" t="s">
        <v>27</v>
      </c>
      <c r="C19" s="35" t="s">
        <v>28</v>
      </c>
      <c r="D19" s="72" t="s">
        <v>29</v>
      </c>
      <c r="E19" s="53"/>
      <c r="F19" s="53"/>
      <c r="G19" s="53"/>
      <c r="H19" s="53"/>
      <c r="I19" s="53"/>
      <c r="J19" s="56"/>
      <c r="K19" s="56"/>
      <c r="L19" s="56"/>
      <c r="M19" s="56"/>
      <c r="N19" s="56"/>
      <c r="O19" s="56"/>
      <c r="P19" s="56"/>
      <c r="Q19" s="56"/>
      <c r="R19" s="56"/>
      <c r="S19" s="49">
        <f>T19+W19</f>
        <v>1936.825</v>
      </c>
      <c r="T19" s="49">
        <f>187.8+1738.7+4-10.25+15.875+0.7</f>
        <v>1936.825</v>
      </c>
      <c r="U19" s="49">
        <v>1409.6</v>
      </c>
      <c r="V19" s="49"/>
      <c r="W19" s="49"/>
      <c r="X19" s="51">
        <f>Y19+AB19</f>
        <v>19</v>
      </c>
      <c r="Y19" s="53"/>
      <c r="Z19" s="53"/>
      <c r="AA19" s="53"/>
      <c r="AB19" s="49">
        <f>10+9</f>
        <v>19</v>
      </c>
      <c r="AC19" s="49">
        <f>10+9</f>
        <v>19</v>
      </c>
      <c r="AD19" s="55">
        <f t="shared" si="0"/>
        <v>1955.825</v>
      </c>
      <c r="AE19" s="9"/>
    </row>
    <row r="20" spans="1:31" ht="53.25" customHeight="1">
      <c r="A20" s="32"/>
      <c r="B20" s="94"/>
      <c r="C20" s="94"/>
      <c r="D20" s="80" t="s">
        <v>55</v>
      </c>
      <c r="E20" s="95"/>
      <c r="F20" s="95"/>
      <c r="G20" s="95"/>
      <c r="H20" s="95"/>
      <c r="I20" s="95"/>
      <c r="J20" s="96"/>
      <c r="K20" s="96"/>
      <c r="L20" s="96"/>
      <c r="M20" s="96"/>
      <c r="N20" s="96"/>
      <c r="O20" s="96"/>
      <c r="P20" s="96"/>
      <c r="Q20" s="96"/>
      <c r="R20" s="96"/>
      <c r="S20" s="97">
        <f>T20+W20</f>
        <v>0</v>
      </c>
      <c r="T20" s="97"/>
      <c r="U20" s="97"/>
      <c r="V20" s="97"/>
      <c r="W20" s="97"/>
      <c r="X20" s="98"/>
      <c r="Y20" s="95"/>
      <c r="Z20" s="95"/>
      <c r="AA20" s="95"/>
      <c r="AB20" s="97"/>
      <c r="AC20" s="97"/>
      <c r="AD20" s="55">
        <f t="shared" si="0"/>
        <v>0</v>
      </c>
      <c r="AE20" s="9"/>
    </row>
    <row r="21" spans="1:31" ht="48" customHeight="1">
      <c r="A21" s="32"/>
      <c r="B21" s="75" t="s">
        <v>56</v>
      </c>
      <c r="C21" s="35" t="s">
        <v>57</v>
      </c>
      <c r="D21" s="72" t="s">
        <v>58</v>
      </c>
      <c r="E21" s="95"/>
      <c r="F21" s="95"/>
      <c r="G21" s="95"/>
      <c r="H21" s="95"/>
      <c r="I21" s="95"/>
      <c r="J21" s="96"/>
      <c r="K21" s="96"/>
      <c r="L21" s="96"/>
      <c r="M21" s="96"/>
      <c r="N21" s="96"/>
      <c r="O21" s="96"/>
      <c r="P21" s="96"/>
      <c r="Q21" s="96"/>
      <c r="R21" s="96"/>
      <c r="S21" s="97">
        <f>T21+W21</f>
        <v>0</v>
      </c>
      <c r="T21" s="97"/>
      <c r="U21" s="97"/>
      <c r="V21" s="97"/>
      <c r="W21" s="97"/>
      <c r="X21" s="51">
        <f>Y21+AB21</f>
        <v>10.25</v>
      </c>
      <c r="Y21" s="53"/>
      <c r="Z21" s="53"/>
      <c r="AA21" s="53"/>
      <c r="AB21" s="49">
        <v>10.25</v>
      </c>
      <c r="AC21" s="49">
        <v>10.25</v>
      </c>
      <c r="AD21" s="55">
        <f t="shared" si="0"/>
        <v>10.25</v>
      </c>
      <c r="AE21" s="9"/>
    </row>
    <row r="22" spans="1:32" ht="28.5" customHeight="1">
      <c r="A22" s="36"/>
      <c r="B22" s="75" t="s">
        <v>39</v>
      </c>
      <c r="C22" s="35" t="s">
        <v>40</v>
      </c>
      <c r="D22" s="82" t="s">
        <v>41</v>
      </c>
      <c r="E22" s="58"/>
      <c r="F22" s="58"/>
      <c r="G22" s="58"/>
      <c r="H22" s="58"/>
      <c r="I22" s="58"/>
      <c r="J22" s="57"/>
      <c r="K22" s="57"/>
      <c r="L22" s="57"/>
      <c r="M22" s="57"/>
      <c r="N22" s="57"/>
      <c r="O22" s="57"/>
      <c r="P22" s="57"/>
      <c r="Q22" s="57"/>
      <c r="R22" s="57"/>
      <c r="S22" s="49"/>
      <c r="T22" s="49"/>
      <c r="U22" s="49"/>
      <c r="V22" s="49"/>
      <c r="W22" s="49"/>
      <c r="X22" s="51">
        <f>Y22+AB22</f>
        <v>10.51</v>
      </c>
      <c r="Y22" s="51"/>
      <c r="Z22" s="51"/>
      <c r="AA22" s="51"/>
      <c r="AB22" s="52">
        <v>10.51</v>
      </c>
      <c r="AC22" s="52">
        <v>10.51</v>
      </c>
      <c r="AD22" s="52">
        <f t="shared" si="0"/>
        <v>10.51</v>
      </c>
      <c r="AE22" s="9"/>
      <c r="AF22" s="3"/>
    </row>
    <row r="23" spans="1:32" ht="25.5" customHeight="1">
      <c r="A23" s="36"/>
      <c r="B23" s="35" t="s">
        <v>59</v>
      </c>
      <c r="C23" s="35" t="s">
        <v>31</v>
      </c>
      <c r="D23" s="72" t="s">
        <v>60</v>
      </c>
      <c r="E23" s="58"/>
      <c r="F23" s="58"/>
      <c r="G23" s="58"/>
      <c r="H23" s="58"/>
      <c r="I23" s="58"/>
      <c r="J23" s="57"/>
      <c r="K23" s="57"/>
      <c r="L23" s="57"/>
      <c r="M23" s="57"/>
      <c r="N23" s="57"/>
      <c r="O23" s="57"/>
      <c r="P23" s="57"/>
      <c r="Q23" s="57"/>
      <c r="R23" s="57"/>
      <c r="S23" s="49">
        <f>T23+W23</f>
        <v>0</v>
      </c>
      <c r="T23" s="49"/>
      <c r="U23" s="49">
        <v>42.5</v>
      </c>
      <c r="V23" s="49">
        <v>-44.7</v>
      </c>
      <c r="W23" s="97"/>
      <c r="X23" s="98"/>
      <c r="Y23" s="98"/>
      <c r="Z23" s="98"/>
      <c r="AA23" s="98"/>
      <c r="AB23" s="92"/>
      <c r="AC23" s="92"/>
      <c r="AD23" s="52">
        <f t="shared" si="0"/>
        <v>0</v>
      </c>
      <c r="AE23" s="9"/>
      <c r="AF23" s="3"/>
    </row>
    <row r="24" spans="1:32" ht="33.75" customHeight="1">
      <c r="A24" s="36"/>
      <c r="B24" s="35" t="s">
        <v>51</v>
      </c>
      <c r="C24" s="35" t="s">
        <v>31</v>
      </c>
      <c r="D24" s="77" t="s">
        <v>52</v>
      </c>
      <c r="E24" s="99"/>
      <c r="F24" s="99"/>
      <c r="G24" s="99"/>
      <c r="H24" s="99"/>
      <c r="I24" s="99"/>
      <c r="J24" s="100"/>
      <c r="K24" s="100"/>
      <c r="L24" s="100"/>
      <c r="M24" s="100"/>
      <c r="N24" s="100"/>
      <c r="O24" s="100"/>
      <c r="P24" s="100"/>
      <c r="Q24" s="100"/>
      <c r="R24" s="100"/>
      <c r="S24" s="49">
        <f>T24+W24</f>
        <v>35.5</v>
      </c>
      <c r="T24" s="49">
        <v>35.5</v>
      </c>
      <c r="U24" s="49"/>
      <c r="V24" s="49"/>
      <c r="W24" s="49"/>
      <c r="X24" s="51"/>
      <c r="Y24" s="51"/>
      <c r="Z24" s="51"/>
      <c r="AA24" s="51"/>
      <c r="AB24" s="52"/>
      <c r="AC24" s="52"/>
      <c r="AD24" s="52">
        <f t="shared" si="0"/>
        <v>35.5</v>
      </c>
      <c r="AE24" s="9"/>
      <c r="AF24" s="3"/>
    </row>
    <row r="25" spans="1:32" ht="33.75" customHeight="1">
      <c r="A25" s="36"/>
      <c r="B25" s="114" t="s">
        <v>102</v>
      </c>
      <c r="C25" s="35"/>
      <c r="D25" s="115" t="s">
        <v>103</v>
      </c>
      <c r="E25" s="99"/>
      <c r="F25" s="99"/>
      <c r="G25" s="99"/>
      <c r="H25" s="99"/>
      <c r="I25" s="99"/>
      <c r="J25" s="100"/>
      <c r="K25" s="100"/>
      <c r="L25" s="100"/>
      <c r="M25" s="100"/>
      <c r="N25" s="100"/>
      <c r="O25" s="100"/>
      <c r="P25" s="100"/>
      <c r="Q25" s="100"/>
      <c r="R25" s="100"/>
      <c r="S25" s="49">
        <f>T25</f>
        <v>3.056</v>
      </c>
      <c r="T25" s="49">
        <f>T26+T27</f>
        <v>3.056</v>
      </c>
      <c r="U25" s="49"/>
      <c r="V25" s="49"/>
      <c r="W25" s="49"/>
      <c r="X25" s="51">
        <f aca="true" t="shared" si="2" ref="X25:AC25">X26</f>
        <v>18</v>
      </c>
      <c r="Y25" s="51">
        <f t="shared" si="2"/>
        <v>0</v>
      </c>
      <c r="Z25" s="51">
        <f t="shared" si="2"/>
        <v>0</v>
      </c>
      <c r="AA25" s="51">
        <f t="shared" si="2"/>
        <v>0</v>
      </c>
      <c r="AB25" s="51">
        <f t="shared" si="2"/>
        <v>18</v>
      </c>
      <c r="AC25" s="52">
        <f t="shared" si="2"/>
        <v>18</v>
      </c>
      <c r="AD25" s="52">
        <f t="shared" si="0"/>
        <v>21.056</v>
      </c>
      <c r="AE25" s="9"/>
      <c r="AF25" s="3"/>
    </row>
    <row r="26" spans="1:32" ht="46.5" customHeight="1">
      <c r="A26" s="36"/>
      <c r="B26" s="35" t="s">
        <v>104</v>
      </c>
      <c r="C26" s="35" t="s">
        <v>105</v>
      </c>
      <c r="D26" s="72" t="s">
        <v>106</v>
      </c>
      <c r="E26" s="99"/>
      <c r="F26" s="99"/>
      <c r="G26" s="99"/>
      <c r="H26" s="99"/>
      <c r="I26" s="99"/>
      <c r="J26" s="100"/>
      <c r="K26" s="100"/>
      <c r="L26" s="100"/>
      <c r="M26" s="100"/>
      <c r="N26" s="100"/>
      <c r="O26" s="100"/>
      <c r="P26" s="100"/>
      <c r="Q26" s="100"/>
      <c r="R26" s="100"/>
      <c r="S26" s="49">
        <f>T26</f>
        <v>2</v>
      </c>
      <c r="T26" s="49">
        <v>2</v>
      </c>
      <c r="U26" s="49"/>
      <c r="V26" s="49"/>
      <c r="W26" s="49"/>
      <c r="X26" s="51">
        <f>AB26</f>
        <v>18</v>
      </c>
      <c r="Y26" s="51"/>
      <c r="Z26" s="51"/>
      <c r="AA26" s="51"/>
      <c r="AB26" s="52">
        <v>18</v>
      </c>
      <c r="AC26" s="52">
        <v>18</v>
      </c>
      <c r="AD26" s="52">
        <f t="shared" si="0"/>
        <v>20</v>
      </c>
      <c r="AE26" s="9"/>
      <c r="AF26" s="3"/>
    </row>
    <row r="27" spans="1:32" ht="46.5" customHeight="1">
      <c r="A27" s="36"/>
      <c r="B27" s="35" t="s">
        <v>107</v>
      </c>
      <c r="C27" s="35" t="s">
        <v>105</v>
      </c>
      <c r="D27" s="72" t="s">
        <v>108</v>
      </c>
      <c r="E27" s="99"/>
      <c r="F27" s="99"/>
      <c r="G27" s="99"/>
      <c r="H27" s="99"/>
      <c r="I27" s="99"/>
      <c r="J27" s="100"/>
      <c r="K27" s="100"/>
      <c r="L27" s="100"/>
      <c r="M27" s="100"/>
      <c r="N27" s="100"/>
      <c r="O27" s="100"/>
      <c r="P27" s="100"/>
      <c r="Q27" s="100"/>
      <c r="R27" s="100"/>
      <c r="S27" s="49">
        <f>T27</f>
        <v>1.056</v>
      </c>
      <c r="T27" s="49">
        <v>1.056</v>
      </c>
      <c r="U27" s="49"/>
      <c r="V27" s="49"/>
      <c r="W27" s="49"/>
      <c r="X27" s="51"/>
      <c r="Y27" s="51"/>
      <c r="Z27" s="51"/>
      <c r="AA27" s="51"/>
      <c r="AB27" s="52"/>
      <c r="AC27" s="52"/>
      <c r="AD27" s="52">
        <f t="shared" si="0"/>
        <v>1.056</v>
      </c>
      <c r="AE27" s="9"/>
      <c r="AF27" s="3"/>
    </row>
    <row r="28" spans="1:32" ht="34.5" customHeight="1">
      <c r="A28" s="36"/>
      <c r="B28" s="101"/>
      <c r="C28" s="101"/>
      <c r="D28" s="46" t="s">
        <v>32</v>
      </c>
      <c r="E28" s="59" t="e">
        <f>#REF!+#REF!+#REF!+#REF!+#REF!+#REF!+#REF!+#REF!+#REF!+#REF!+#REF!+#REF!+#REF!+#REF!+#REF!+#REF!+#REF!+#REF!</f>
        <v>#REF!</v>
      </c>
      <c r="F28" s="59" t="e">
        <f>#REF!+#REF!+#REF!+#REF!+#REF!+#REF!+#REF!+#REF!+#REF!+#REF!+#REF!+#REF!+#REF!+#REF!+#REF!+#REF!+#REF!+#REF!</f>
        <v>#REF!</v>
      </c>
      <c r="G28" s="60" t="e">
        <f>#REF!+#REF!+#REF!+#REF!+#REF!+#REF!+#REF!+#REF!+#REF!+#REF!+#REF!+#REF!+#REF!+#REF!+#REF!+#REF!+#REF!+#REF!</f>
        <v>#REF!</v>
      </c>
      <c r="H28" s="59" t="e">
        <f>#REF!+#REF!+#REF!+#REF!+#REF!+#REF!+#REF!+#REF!+#REF!+#REF!+#REF!+#REF!+#REF!+#REF!+#REF!+#REF!+#REF!+#REF!</f>
        <v>#REF!</v>
      </c>
      <c r="I28" s="59" t="e">
        <f>#REF!+#REF!+#REF!+#REF!+#REF!+#REF!+#REF!+#REF!+#REF!+#REF!+#REF!+#REF!+#REF!+#REF!+#REF!+#REF!+#REF!+#REF!</f>
        <v>#REF!</v>
      </c>
      <c r="J28" s="59" t="e">
        <f>#REF!+#REF!+#REF!+#REF!+#REF!+#REF!+#REF!+#REF!+#REF!+#REF!+#REF!+#REF!+#REF!+#REF!+#REF!+#REF!+#REF!+#REF!</f>
        <v>#REF!</v>
      </c>
      <c r="K28" s="59"/>
      <c r="L28" s="59" t="e">
        <f>#REF!+#REF!+#REF!+#REF!+#REF!+#REF!+#REF!+#REF!+#REF!+#REF!+#REF!+#REF!+#REF!+#REF!+#REF!+#REF!+#REF!+#REF!</f>
        <v>#REF!</v>
      </c>
      <c r="M28" s="59" t="e">
        <f>#REF!+#REF!+#REF!+#REF!+#REF!+#REF!+#REF!+#REF!+#REF!+#REF!+#REF!+#REF!+#REF!+#REF!+#REF!+#REF!+#REF!+#REF!</f>
        <v>#REF!</v>
      </c>
      <c r="N28" s="59"/>
      <c r="O28" s="59" t="e">
        <f>#REF!+#REF!+#REF!+#REF!+#REF!+#REF!+#REF!+#REF!+#REF!+#REF!+#REF!+#REF!+#REF!+#REF!+#REF!+#REF!+#REF!+#REF!</f>
        <v>#REF!</v>
      </c>
      <c r="P28" s="59"/>
      <c r="Q28" s="59" t="e">
        <f>#REF!+#REF!+#REF!+#REF!+#REF!+#REF!+#REF!+#REF!+#REF!+#REF!+#REF!+#REF!+#REF!+#REF!+#REF!+#REF!+#REF!+#REF!</f>
        <v>#REF!</v>
      </c>
      <c r="R28" s="59" t="e">
        <f>#REF!+#REF!+#REF!+#REF!+#REF!+#REF!+#REF!+#REF!+#REF!+#REF!+#REF!+#REF!+#REF!+#REF!+#REF!+#REF!+#REF!+#REF!</f>
        <v>#REF!</v>
      </c>
      <c r="S28" s="53">
        <f>T28+W28</f>
        <v>1975.381</v>
      </c>
      <c r="T28" s="53">
        <f>T18+T25</f>
        <v>1975.381</v>
      </c>
      <c r="U28" s="53">
        <f>U19+U23</f>
        <v>1452.1</v>
      </c>
      <c r="V28" s="53">
        <f>V19+V23</f>
        <v>-44.7</v>
      </c>
      <c r="W28" s="53">
        <f>W19</f>
        <v>0</v>
      </c>
      <c r="X28" s="53">
        <f>Y28+AB28</f>
        <v>57.76</v>
      </c>
      <c r="Y28" s="53">
        <f>Y18</f>
        <v>0</v>
      </c>
      <c r="Z28" s="53">
        <f>Z18</f>
        <v>0</v>
      </c>
      <c r="AA28" s="53">
        <f>AA18</f>
        <v>0</v>
      </c>
      <c r="AB28" s="53">
        <f>AB18+AB25</f>
        <v>57.76</v>
      </c>
      <c r="AC28" s="53">
        <f>AC18+AC25</f>
        <v>57.76</v>
      </c>
      <c r="AD28" s="55">
        <f t="shared" si="0"/>
        <v>2033.141</v>
      </c>
      <c r="AE28" s="47">
        <f>AE19</f>
        <v>0</v>
      </c>
      <c r="AF28" s="27"/>
    </row>
    <row r="29" spans="1:32" ht="43.5" customHeight="1">
      <c r="A29" s="36"/>
      <c r="B29" s="35"/>
      <c r="C29" s="35"/>
      <c r="D29" s="81" t="s">
        <v>61</v>
      </c>
      <c r="E29" s="59"/>
      <c r="F29" s="59"/>
      <c r="G29" s="60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3"/>
      <c r="T29" s="53"/>
      <c r="U29" s="95"/>
      <c r="V29" s="95"/>
      <c r="W29" s="95"/>
      <c r="X29" s="95"/>
      <c r="Y29" s="95"/>
      <c r="Z29" s="95"/>
      <c r="AA29" s="95"/>
      <c r="AB29" s="95"/>
      <c r="AC29" s="95"/>
      <c r="AD29" s="91"/>
      <c r="AE29" s="47"/>
      <c r="AF29" s="27"/>
    </row>
    <row r="30" spans="1:32" ht="34.5" customHeight="1">
      <c r="A30" s="36"/>
      <c r="B30" s="35" t="s">
        <v>62</v>
      </c>
      <c r="C30" s="35"/>
      <c r="D30" s="81" t="s">
        <v>63</v>
      </c>
      <c r="E30" s="59"/>
      <c r="F30" s="59"/>
      <c r="G30" s="60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3">
        <f aca="true" t="shared" si="3" ref="S30:S35">T30+W30</f>
        <v>234.17000000000004</v>
      </c>
      <c r="T30" s="53">
        <f>T32+T37+T38+T39+T41+T31+T33+T34+T35+T36+T42+T40+T43</f>
        <v>234.17000000000004</v>
      </c>
      <c r="U30" s="53">
        <f>U32+U37+U38+U39+U41+U31+U33+U34+U35+U36+U42+U40+U43</f>
        <v>13.67</v>
      </c>
      <c r="V30" s="53">
        <f aca="true" t="shared" si="4" ref="V30:AC30">V32+V37+V38+V39+V41+V31+V33+V34+V35+V36+V42+V40+V43</f>
        <v>-8</v>
      </c>
      <c r="W30" s="53">
        <f t="shared" si="4"/>
        <v>0</v>
      </c>
      <c r="X30" s="53">
        <f t="shared" si="4"/>
        <v>0</v>
      </c>
      <c r="Y30" s="53">
        <f t="shared" si="4"/>
        <v>0</v>
      </c>
      <c r="Z30" s="53">
        <f t="shared" si="4"/>
        <v>0</v>
      </c>
      <c r="AA30" s="53">
        <f t="shared" si="4"/>
        <v>0</v>
      </c>
      <c r="AB30" s="53">
        <f t="shared" si="4"/>
        <v>0</v>
      </c>
      <c r="AC30" s="53">
        <f t="shared" si="4"/>
        <v>0</v>
      </c>
      <c r="AD30" s="55">
        <f aca="true" t="shared" si="5" ref="AD30:AD35">X30+S30</f>
        <v>234.17000000000004</v>
      </c>
      <c r="AE30" s="47"/>
      <c r="AF30" s="27"/>
    </row>
    <row r="31" spans="1:32" ht="44.25" customHeight="1">
      <c r="A31" s="36"/>
      <c r="B31" s="35" t="s">
        <v>79</v>
      </c>
      <c r="C31" s="35" t="s">
        <v>74</v>
      </c>
      <c r="D31" s="80" t="s">
        <v>80</v>
      </c>
      <c r="E31" s="102"/>
      <c r="F31" s="102"/>
      <c r="G31" s="103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49">
        <f t="shared" si="3"/>
        <v>45</v>
      </c>
      <c r="T31" s="49">
        <v>45</v>
      </c>
      <c r="U31" s="95"/>
      <c r="V31" s="95"/>
      <c r="W31" s="95"/>
      <c r="X31" s="95"/>
      <c r="Y31" s="95"/>
      <c r="Z31" s="95"/>
      <c r="AA31" s="95"/>
      <c r="AB31" s="95"/>
      <c r="AC31" s="95"/>
      <c r="AD31" s="52">
        <f t="shared" si="5"/>
        <v>45</v>
      </c>
      <c r="AE31" s="47"/>
      <c r="AF31" s="27"/>
    </row>
    <row r="32" spans="1:32" ht="42" customHeight="1">
      <c r="A32" s="36"/>
      <c r="B32" s="35" t="s">
        <v>81</v>
      </c>
      <c r="C32" s="35" t="s">
        <v>74</v>
      </c>
      <c r="D32" s="105" t="s">
        <v>82</v>
      </c>
      <c r="E32" s="102"/>
      <c r="F32" s="102"/>
      <c r="G32" s="103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49">
        <f t="shared" si="3"/>
        <v>-50</v>
      </c>
      <c r="T32" s="49">
        <v>-50</v>
      </c>
      <c r="U32" s="95"/>
      <c r="V32" s="95"/>
      <c r="W32" s="95"/>
      <c r="X32" s="95"/>
      <c r="Y32" s="95"/>
      <c r="Z32" s="95"/>
      <c r="AA32" s="95"/>
      <c r="AB32" s="95"/>
      <c r="AC32" s="95"/>
      <c r="AD32" s="52">
        <f t="shared" si="5"/>
        <v>-50</v>
      </c>
      <c r="AE32" s="47"/>
      <c r="AF32" s="27"/>
    </row>
    <row r="33" spans="1:32" ht="54" customHeight="1">
      <c r="A33" s="36"/>
      <c r="B33" s="35" t="s">
        <v>83</v>
      </c>
      <c r="C33" s="35" t="s">
        <v>74</v>
      </c>
      <c r="D33" s="80" t="s">
        <v>84</v>
      </c>
      <c r="E33" s="102"/>
      <c r="F33" s="102"/>
      <c r="G33" s="103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49">
        <f t="shared" si="3"/>
        <v>-450</v>
      </c>
      <c r="T33" s="49">
        <v>-450</v>
      </c>
      <c r="U33" s="95"/>
      <c r="V33" s="95"/>
      <c r="W33" s="95"/>
      <c r="X33" s="95"/>
      <c r="Y33" s="95"/>
      <c r="Z33" s="95"/>
      <c r="AA33" s="95"/>
      <c r="AB33" s="95"/>
      <c r="AC33" s="95"/>
      <c r="AD33" s="52">
        <f t="shared" si="5"/>
        <v>-450</v>
      </c>
      <c r="AE33" s="47"/>
      <c r="AF33" s="27"/>
    </row>
    <row r="34" spans="1:32" ht="64.5" customHeight="1">
      <c r="A34" s="36"/>
      <c r="B34" s="35" t="s">
        <v>85</v>
      </c>
      <c r="C34" s="35" t="s">
        <v>74</v>
      </c>
      <c r="D34" s="80" t="s">
        <v>86</v>
      </c>
      <c r="E34" s="102"/>
      <c r="F34" s="102"/>
      <c r="G34" s="103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49">
        <f t="shared" si="3"/>
        <v>140</v>
      </c>
      <c r="T34" s="49">
        <v>140</v>
      </c>
      <c r="U34" s="95"/>
      <c r="V34" s="95"/>
      <c r="W34" s="95"/>
      <c r="X34" s="95"/>
      <c r="Y34" s="95"/>
      <c r="Z34" s="95"/>
      <c r="AA34" s="95"/>
      <c r="AB34" s="95"/>
      <c r="AC34" s="95"/>
      <c r="AD34" s="52">
        <f t="shared" si="5"/>
        <v>140</v>
      </c>
      <c r="AE34" s="47"/>
      <c r="AF34" s="27"/>
    </row>
    <row r="35" spans="1:32" ht="45" customHeight="1">
      <c r="A35" s="36"/>
      <c r="B35" s="35" t="s">
        <v>87</v>
      </c>
      <c r="C35" s="35" t="s">
        <v>74</v>
      </c>
      <c r="D35" s="80" t="s">
        <v>88</v>
      </c>
      <c r="E35" s="102"/>
      <c r="F35" s="102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49">
        <f t="shared" si="3"/>
        <v>762</v>
      </c>
      <c r="T35" s="49">
        <v>762</v>
      </c>
      <c r="U35" s="95"/>
      <c r="V35" s="95"/>
      <c r="W35" s="95"/>
      <c r="X35" s="95"/>
      <c r="Y35" s="95"/>
      <c r="Z35" s="95"/>
      <c r="AA35" s="95"/>
      <c r="AB35" s="95"/>
      <c r="AC35" s="95"/>
      <c r="AD35" s="52">
        <f t="shared" si="5"/>
        <v>762</v>
      </c>
      <c r="AE35" s="47"/>
      <c r="AF35" s="27"/>
    </row>
    <row r="36" spans="1:32" ht="45.75" customHeight="1">
      <c r="A36" s="36"/>
      <c r="B36" s="35" t="s">
        <v>73</v>
      </c>
      <c r="C36" s="35" t="s">
        <v>74</v>
      </c>
      <c r="D36" s="80" t="s">
        <v>75</v>
      </c>
      <c r="E36" s="102"/>
      <c r="F36" s="102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49">
        <f aca="true" t="shared" si="6" ref="S36:S43">T36+W36</f>
        <v>-650</v>
      </c>
      <c r="T36" s="49">
        <v>-650</v>
      </c>
      <c r="U36" s="95"/>
      <c r="V36" s="95"/>
      <c r="W36" s="95"/>
      <c r="X36" s="95"/>
      <c r="Y36" s="95"/>
      <c r="Z36" s="95"/>
      <c r="AA36" s="95"/>
      <c r="AB36" s="95"/>
      <c r="AC36" s="95"/>
      <c r="AD36" s="52">
        <f aca="true" t="shared" si="7" ref="AD36:AD44">X36+S36</f>
        <v>-650</v>
      </c>
      <c r="AE36" s="47"/>
      <c r="AF36" s="27"/>
    </row>
    <row r="37" spans="1:32" ht="63.75" customHeight="1">
      <c r="A37" s="36"/>
      <c r="B37" s="35" t="s">
        <v>89</v>
      </c>
      <c r="C37" s="35" t="s">
        <v>69</v>
      </c>
      <c r="D37" s="80" t="s">
        <v>90</v>
      </c>
      <c r="E37" s="102"/>
      <c r="F37" s="102"/>
      <c r="G37" s="103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49">
        <f t="shared" si="6"/>
        <v>23</v>
      </c>
      <c r="T37" s="49">
        <v>23</v>
      </c>
      <c r="U37" s="95"/>
      <c r="V37" s="95"/>
      <c r="W37" s="95"/>
      <c r="X37" s="95"/>
      <c r="Y37" s="95"/>
      <c r="Z37" s="95"/>
      <c r="AA37" s="95"/>
      <c r="AB37" s="95"/>
      <c r="AC37" s="95"/>
      <c r="AD37" s="52">
        <f t="shared" si="7"/>
        <v>23</v>
      </c>
      <c r="AE37" s="47"/>
      <c r="AF37" s="27"/>
    </row>
    <row r="38" spans="1:32" ht="65.25" customHeight="1">
      <c r="A38" s="36"/>
      <c r="B38" s="35" t="s">
        <v>91</v>
      </c>
      <c r="C38" s="35" t="s">
        <v>69</v>
      </c>
      <c r="D38" s="80" t="s">
        <v>92</v>
      </c>
      <c r="E38" s="102"/>
      <c r="F38" s="102"/>
      <c r="G38" s="103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49">
        <f t="shared" si="6"/>
        <v>180</v>
      </c>
      <c r="T38" s="49">
        <v>180</v>
      </c>
      <c r="U38" s="95"/>
      <c r="V38" s="95"/>
      <c r="W38" s="95"/>
      <c r="X38" s="95"/>
      <c r="Y38" s="95"/>
      <c r="Z38" s="95"/>
      <c r="AA38" s="95"/>
      <c r="AB38" s="95"/>
      <c r="AC38" s="95"/>
      <c r="AD38" s="52">
        <f t="shared" si="7"/>
        <v>180</v>
      </c>
      <c r="AE38" s="47"/>
      <c r="AF38" s="27"/>
    </row>
    <row r="39" spans="1:32" ht="34.5" customHeight="1">
      <c r="A39" s="36"/>
      <c r="B39" s="35" t="s">
        <v>65</v>
      </c>
      <c r="C39" s="35" t="s">
        <v>66</v>
      </c>
      <c r="D39" s="80" t="s">
        <v>67</v>
      </c>
      <c r="E39" s="102"/>
      <c r="F39" s="102"/>
      <c r="G39" s="103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49">
        <f t="shared" si="6"/>
        <v>20</v>
      </c>
      <c r="T39" s="49">
        <v>20</v>
      </c>
      <c r="U39" s="53"/>
      <c r="V39" s="53"/>
      <c r="W39" s="53"/>
      <c r="X39" s="53"/>
      <c r="Y39" s="53"/>
      <c r="Z39" s="53"/>
      <c r="AA39" s="53"/>
      <c r="AB39" s="53"/>
      <c r="AC39" s="53"/>
      <c r="AD39" s="52">
        <f t="shared" si="7"/>
        <v>20</v>
      </c>
      <c r="AE39" s="47"/>
      <c r="AF39" s="27"/>
    </row>
    <row r="40" spans="1:32" ht="42" customHeight="1">
      <c r="A40" s="36"/>
      <c r="B40" s="35" t="s">
        <v>112</v>
      </c>
      <c r="C40" s="35" t="s">
        <v>74</v>
      </c>
      <c r="D40" s="72" t="s">
        <v>113</v>
      </c>
      <c r="E40" s="102"/>
      <c r="F40" s="102"/>
      <c r="G40" s="103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49">
        <f t="shared" si="6"/>
        <v>5.67</v>
      </c>
      <c r="T40" s="49">
        <v>5.67</v>
      </c>
      <c r="U40" s="49">
        <v>13.67</v>
      </c>
      <c r="V40" s="49">
        <v>-8</v>
      </c>
      <c r="W40" s="95"/>
      <c r="X40" s="95"/>
      <c r="Y40" s="95"/>
      <c r="Z40" s="95"/>
      <c r="AA40" s="95"/>
      <c r="AB40" s="95"/>
      <c r="AC40" s="95"/>
      <c r="AD40" s="52">
        <f t="shared" si="7"/>
        <v>5.67</v>
      </c>
      <c r="AE40" s="47"/>
      <c r="AF40" s="27"/>
    </row>
    <row r="41" spans="1:32" ht="99" customHeight="1">
      <c r="A41" s="36"/>
      <c r="B41" s="35" t="s">
        <v>68</v>
      </c>
      <c r="C41" s="35" t="s">
        <v>69</v>
      </c>
      <c r="D41" s="80" t="s">
        <v>70</v>
      </c>
      <c r="E41" s="59"/>
      <c r="F41" s="59"/>
      <c r="G41" s="60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49">
        <f t="shared" si="6"/>
        <v>61.2</v>
      </c>
      <c r="T41" s="49">
        <v>61.2</v>
      </c>
      <c r="U41" s="53"/>
      <c r="V41" s="53"/>
      <c r="W41" s="53"/>
      <c r="X41" s="53"/>
      <c r="Y41" s="53"/>
      <c r="Z41" s="53"/>
      <c r="AA41" s="53"/>
      <c r="AB41" s="53"/>
      <c r="AC41" s="53"/>
      <c r="AD41" s="52">
        <f t="shared" si="7"/>
        <v>61.2</v>
      </c>
      <c r="AE41" s="47"/>
      <c r="AF41" s="27"/>
    </row>
    <row r="42" spans="1:32" ht="49.5" customHeight="1">
      <c r="A42" s="36"/>
      <c r="B42" s="35" t="s">
        <v>109</v>
      </c>
      <c r="C42" s="35" t="s">
        <v>110</v>
      </c>
      <c r="D42" s="80" t="s">
        <v>111</v>
      </c>
      <c r="E42" s="59"/>
      <c r="F42" s="59"/>
      <c r="G42" s="60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49">
        <f t="shared" si="6"/>
        <v>142</v>
      </c>
      <c r="T42" s="49">
        <f>142</f>
        <v>142</v>
      </c>
      <c r="U42" s="53"/>
      <c r="V42" s="53"/>
      <c r="W42" s="53"/>
      <c r="X42" s="49">
        <f>AB42</f>
        <v>0</v>
      </c>
      <c r="Y42" s="53"/>
      <c r="Z42" s="53"/>
      <c r="AA42" s="53"/>
      <c r="AB42" s="49"/>
      <c r="AC42" s="49"/>
      <c r="AD42" s="52">
        <f t="shared" si="7"/>
        <v>142</v>
      </c>
      <c r="AE42" s="47"/>
      <c r="AF42" s="27"/>
    </row>
    <row r="43" spans="1:32" ht="53.25" customHeight="1">
      <c r="A43" s="36"/>
      <c r="B43" s="35" t="s">
        <v>76</v>
      </c>
      <c r="C43" s="35" t="s">
        <v>69</v>
      </c>
      <c r="D43" s="80" t="s">
        <v>77</v>
      </c>
      <c r="E43" s="59"/>
      <c r="F43" s="59"/>
      <c r="G43" s="60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49">
        <f t="shared" si="6"/>
        <v>5.3</v>
      </c>
      <c r="T43" s="49">
        <v>5.3</v>
      </c>
      <c r="U43" s="95"/>
      <c r="V43" s="97"/>
      <c r="W43" s="95"/>
      <c r="X43" s="95"/>
      <c r="Y43" s="95"/>
      <c r="Z43" s="95"/>
      <c r="AA43" s="95"/>
      <c r="AB43" s="95"/>
      <c r="AC43" s="95"/>
      <c r="AD43" s="52">
        <f t="shared" si="7"/>
        <v>5.3</v>
      </c>
      <c r="AE43" s="47"/>
      <c r="AF43" s="27"/>
    </row>
    <row r="44" spans="1:32" ht="27" customHeight="1">
      <c r="A44" s="36"/>
      <c r="B44" s="35" t="s">
        <v>116</v>
      </c>
      <c r="C44" s="35" t="s">
        <v>118</v>
      </c>
      <c r="D44" s="80" t="s">
        <v>117</v>
      </c>
      <c r="E44" s="59"/>
      <c r="F44" s="59"/>
      <c r="G44" s="60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49"/>
      <c r="T44" s="49"/>
      <c r="U44" s="95"/>
      <c r="V44" s="97"/>
      <c r="W44" s="95"/>
      <c r="X44" s="49">
        <f>AB44</f>
        <v>10</v>
      </c>
      <c r="Y44" s="49"/>
      <c r="Z44" s="49"/>
      <c r="AA44" s="49"/>
      <c r="AB44" s="49">
        <v>10</v>
      </c>
      <c r="AC44" s="49">
        <v>10</v>
      </c>
      <c r="AD44" s="52">
        <f t="shared" si="7"/>
        <v>10</v>
      </c>
      <c r="AE44" s="47"/>
      <c r="AF44" s="27"/>
    </row>
    <row r="45" spans="1:32" ht="59.25" customHeight="1">
      <c r="A45" s="36"/>
      <c r="B45" s="35" t="s">
        <v>71</v>
      </c>
      <c r="C45" s="35" t="s">
        <v>64</v>
      </c>
      <c r="D45" s="80" t="s">
        <v>72</v>
      </c>
      <c r="E45" s="102"/>
      <c r="F45" s="102"/>
      <c r="G45" s="103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49">
        <f>T45+W45</f>
        <v>3</v>
      </c>
      <c r="T45" s="49">
        <v>3</v>
      </c>
      <c r="U45" s="53"/>
      <c r="V45" s="53"/>
      <c r="W45" s="53"/>
      <c r="X45" s="53"/>
      <c r="Y45" s="53"/>
      <c r="Z45" s="53"/>
      <c r="AA45" s="53"/>
      <c r="AB45" s="53"/>
      <c r="AC45" s="53"/>
      <c r="AD45" s="52">
        <f>X45+S45</f>
        <v>3</v>
      </c>
      <c r="AE45" s="47"/>
      <c r="AF45" s="27"/>
    </row>
    <row r="46" spans="1:32" ht="30.75" customHeight="1">
      <c r="A46" s="36"/>
      <c r="B46" s="94"/>
      <c r="C46" s="94"/>
      <c r="D46" s="78" t="s">
        <v>32</v>
      </c>
      <c r="E46" s="59"/>
      <c r="F46" s="59"/>
      <c r="G46" s="60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3">
        <f>T46+W46</f>
        <v>237.17000000000004</v>
      </c>
      <c r="T46" s="53">
        <f>T30+T45+T44</f>
        <v>237.17000000000004</v>
      </c>
      <c r="U46" s="53">
        <f aca="true" t="shared" si="8" ref="U46:AC46">U30+U45+U44</f>
        <v>13.67</v>
      </c>
      <c r="V46" s="53">
        <f t="shared" si="8"/>
        <v>-8</v>
      </c>
      <c r="W46" s="53">
        <f t="shared" si="8"/>
        <v>0</v>
      </c>
      <c r="X46" s="53">
        <f t="shared" si="8"/>
        <v>10</v>
      </c>
      <c r="Y46" s="53">
        <f t="shared" si="8"/>
        <v>0</v>
      </c>
      <c r="Z46" s="53">
        <f t="shared" si="8"/>
        <v>0</v>
      </c>
      <c r="AA46" s="53">
        <f t="shared" si="8"/>
        <v>0</v>
      </c>
      <c r="AB46" s="53">
        <f t="shared" si="8"/>
        <v>10</v>
      </c>
      <c r="AC46" s="53">
        <f t="shared" si="8"/>
        <v>10</v>
      </c>
      <c r="AD46" s="55">
        <f>X46+S46</f>
        <v>247.17000000000004</v>
      </c>
      <c r="AE46" s="47"/>
      <c r="AF46" s="27"/>
    </row>
    <row r="47" spans="1:32" ht="29.25" customHeight="1">
      <c r="A47" s="36"/>
      <c r="B47" s="76"/>
      <c r="C47" s="76"/>
      <c r="D47" s="111" t="s">
        <v>50</v>
      </c>
      <c r="E47" s="59"/>
      <c r="F47" s="59"/>
      <c r="G47" s="60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3"/>
      <c r="T47" s="53"/>
      <c r="U47" s="95"/>
      <c r="V47" s="95"/>
      <c r="W47" s="95"/>
      <c r="X47" s="95"/>
      <c r="Y47" s="95"/>
      <c r="Z47" s="95"/>
      <c r="AA47" s="95"/>
      <c r="AB47" s="95"/>
      <c r="AC47" s="95"/>
      <c r="AD47" s="52">
        <f aca="true" t="shared" si="9" ref="AD47:AD52">X47+S47</f>
        <v>0</v>
      </c>
      <c r="AE47" s="47"/>
      <c r="AF47" s="27"/>
    </row>
    <row r="48" spans="1:32" ht="22.5" customHeight="1">
      <c r="A48" s="36"/>
      <c r="B48" s="89" t="s">
        <v>53</v>
      </c>
      <c r="C48" s="33"/>
      <c r="D48" s="81" t="s">
        <v>54</v>
      </c>
      <c r="E48" s="59"/>
      <c r="F48" s="59"/>
      <c r="G48" s="60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3">
        <f aca="true" t="shared" si="10" ref="S48:S57">T48+W48</f>
        <v>6.200000000000001</v>
      </c>
      <c r="T48" s="53">
        <f>T50+T49+T51+T52</f>
        <v>6.200000000000001</v>
      </c>
      <c r="U48" s="53">
        <f aca="true" t="shared" si="11" ref="U48:AC48">U50+U49+U51+U52</f>
        <v>-2.0999999999999996</v>
      </c>
      <c r="V48" s="53">
        <f t="shared" si="11"/>
        <v>0</v>
      </c>
      <c r="W48" s="53">
        <f t="shared" si="11"/>
        <v>0</v>
      </c>
      <c r="X48" s="53">
        <f t="shared" si="11"/>
        <v>0</v>
      </c>
      <c r="Y48" s="53">
        <f t="shared" si="11"/>
        <v>0</v>
      </c>
      <c r="Z48" s="53">
        <f t="shared" si="11"/>
        <v>0</v>
      </c>
      <c r="AA48" s="53">
        <f t="shared" si="11"/>
        <v>0</v>
      </c>
      <c r="AB48" s="53">
        <f t="shared" si="11"/>
        <v>0</v>
      </c>
      <c r="AC48" s="53">
        <f t="shared" si="11"/>
        <v>0</v>
      </c>
      <c r="AD48" s="52">
        <f t="shared" si="9"/>
        <v>6.200000000000001</v>
      </c>
      <c r="AE48" s="47"/>
      <c r="AF48" s="27"/>
    </row>
    <row r="49" spans="1:32" ht="34.5" customHeight="1">
      <c r="A49" s="36"/>
      <c r="B49" s="75" t="s">
        <v>95</v>
      </c>
      <c r="C49" s="35" t="s">
        <v>48</v>
      </c>
      <c r="D49" s="108" t="s">
        <v>96</v>
      </c>
      <c r="E49" s="109"/>
      <c r="F49" s="109"/>
      <c r="G49" s="110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49">
        <f>T49</f>
        <v>-13.864999999999998</v>
      </c>
      <c r="T49" s="49">
        <f>-8.305-1.76+3.7+0.5-8</f>
        <v>-13.864999999999998</v>
      </c>
      <c r="U49" s="49">
        <v>-8</v>
      </c>
      <c r="V49" s="49">
        <v>-8.305</v>
      </c>
      <c r="W49" s="95"/>
      <c r="X49" s="95"/>
      <c r="Y49" s="95"/>
      <c r="Z49" s="95"/>
      <c r="AA49" s="95"/>
      <c r="AB49" s="95"/>
      <c r="AC49" s="95"/>
      <c r="AD49" s="52">
        <f t="shared" si="9"/>
        <v>-13.864999999999998</v>
      </c>
      <c r="AE49" s="47"/>
      <c r="AF49" s="27"/>
    </row>
    <row r="50" spans="1:32" ht="29.25" customHeight="1">
      <c r="A50" s="36"/>
      <c r="B50" s="35" t="s">
        <v>47</v>
      </c>
      <c r="C50" s="35" t="s">
        <v>48</v>
      </c>
      <c r="D50" s="77" t="s">
        <v>49</v>
      </c>
      <c r="E50" s="59"/>
      <c r="F50" s="59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49">
        <f t="shared" si="10"/>
        <v>2</v>
      </c>
      <c r="T50" s="49">
        <v>2</v>
      </c>
      <c r="U50" s="49">
        <v>-2.1</v>
      </c>
      <c r="V50" s="95"/>
      <c r="W50" s="95"/>
      <c r="X50" s="95"/>
      <c r="Y50" s="95"/>
      <c r="Z50" s="95"/>
      <c r="AA50" s="95"/>
      <c r="AB50" s="95"/>
      <c r="AC50" s="95"/>
      <c r="AD50" s="52">
        <f t="shared" si="9"/>
        <v>2</v>
      </c>
      <c r="AE50" s="47"/>
      <c r="AF50" s="27"/>
    </row>
    <row r="51" spans="1:32" ht="32.25" customHeight="1">
      <c r="A51" s="36"/>
      <c r="B51" s="35" t="s">
        <v>97</v>
      </c>
      <c r="C51" s="35" t="s">
        <v>57</v>
      </c>
      <c r="D51" s="80" t="s">
        <v>98</v>
      </c>
      <c r="E51" s="59"/>
      <c r="F51" s="59"/>
      <c r="G51" s="60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49">
        <f t="shared" si="10"/>
        <v>4.205</v>
      </c>
      <c r="T51" s="49">
        <v>4.205</v>
      </c>
      <c r="U51" s="49"/>
      <c r="V51" s="49">
        <v>4.205</v>
      </c>
      <c r="W51" s="95"/>
      <c r="X51" s="97"/>
      <c r="Y51" s="95"/>
      <c r="Z51" s="95"/>
      <c r="AA51" s="95"/>
      <c r="AB51" s="97"/>
      <c r="AC51" s="97"/>
      <c r="AD51" s="52">
        <f t="shared" si="9"/>
        <v>4.205</v>
      </c>
      <c r="AE51" s="47"/>
      <c r="AF51" s="27"/>
    </row>
    <row r="52" spans="1:32" ht="35.25" customHeight="1">
      <c r="A52" s="36"/>
      <c r="B52" s="35" t="s">
        <v>99</v>
      </c>
      <c r="C52" s="35" t="s">
        <v>100</v>
      </c>
      <c r="D52" s="77" t="s">
        <v>101</v>
      </c>
      <c r="E52" s="59"/>
      <c r="F52" s="59"/>
      <c r="G52" s="60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49">
        <f t="shared" si="10"/>
        <v>13.86</v>
      </c>
      <c r="T52" s="49">
        <f>4.1+1.76+8</f>
        <v>13.86</v>
      </c>
      <c r="U52" s="49">
        <v>8</v>
      </c>
      <c r="V52" s="49">
        <v>4.1</v>
      </c>
      <c r="W52" s="95"/>
      <c r="X52" s="97"/>
      <c r="Y52" s="95"/>
      <c r="Z52" s="95"/>
      <c r="AA52" s="95"/>
      <c r="AB52" s="97"/>
      <c r="AC52" s="97"/>
      <c r="AD52" s="52">
        <f t="shared" si="9"/>
        <v>13.86</v>
      </c>
      <c r="AE52" s="47"/>
      <c r="AF52" s="27"/>
    </row>
    <row r="53" spans="1:32" ht="20.25" customHeight="1">
      <c r="A53" s="36"/>
      <c r="B53" s="113"/>
      <c r="C53" s="35"/>
      <c r="D53" s="78" t="s">
        <v>32</v>
      </c>
      <c r="E53" s="59"/>
      <c r="F53" s="59"/>
      <c r="G53" s="60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3">
        <f>T53+W53</f>
        <v>6.200000000000001</v>
      </c>
      <c r="T53" s="53">
        <f>T48</f>
        <v>6.200000000000001</v>
      </c>
      <c r="U53" s="49">
        <f>U48</f>
        <v>-2.0999999999999996</v>
      </c>
      <c r="V53" s="95">
        <f>V48</f>
        <v>0</v>
      </c>
      <c r="W53" s="95">
        <f>W48</f>
        <v>0</v>
      </c>
      <c r="X53" s="95">
        <f>Y53+AB53</f>
        <v>0</v>
      </c>
      <c r="Y53" s="95">
        <f>Y48</f>
        <v>0</v>
      </c>
      <c r="Z53" s="95">
        <f>Z48</f>
        <v>0</v>
      </c>
      <c r="AA53" s="95">
        <f>AA48</f>
        <v>0</v>
      </c>
      <c r="AB53" s="95">
        <f>AB48</f>
        <v>0</v>
      </c>
      <c r="AC53" s="95">
        <f>AC48</f>
        <v>0</v>
      </c>
      <c r="AD53" s="55">
        <f>X53+S53</f>
        <v>6.200000000000001</v>
      </c>
      <c r="AE53" s="47"/>
      <c r="AF53" s="27"/>
    </row>
    <row r="54" spans="1:32" ht="34.5" customHeight="1">
      <c r="A54" s="36"/>
      <c r="B54" s="89"/>
      <c r="C54" s="94"/>
      <c r="D54" s="81" t="s">
        <v>93</v>
      </c>
      <c r="E54" s="102"/>
      <c r="F54" s="102"/>
      <c r="G54" s="103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1">
        <f>X54+S54</f>
        <v>0</v>
      </c>
      <c r="AE54" s="47"/>
      <c r="AF54" s="27"/>
    </row>
    <row r="55" spans="1:32" ht="34.5" customHeight="1">
      <c r="A55" s="36"/>
      <c r="B55" s="61">
        <v>250380</v>
      </c>
      <c r="C55" s="35" t="s">
        <v>78</v>
      </c>
      <c r="D55" s="80" t="s">
        <v>94</v>
      </c>
      <c r="E55" s="102"/>
      <c r="F55" s="102"/>
      <c r="G55" s="103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49">
        <f>T55</f>
        <v>7.4</v>
      </c>
      <c r="T55" s="49">
        <v>7.4</v>
      </c>
      <c r="U55" s="49"/>
      <c r="V55" s="49"/>
      <c r="W55" s="49"/>
      <c r="X55" s="49"/>
      <c r="Y55" s="49"/>
      <c r="Z55" s="49"/>
      <c r="AA55" s="49"/>
      <c r="AB55" s="49"/>
      <c r="AC55" s="49"/>
      <c r="AD55" s="52">
        <f>X55+S55</f>
        <v>7.4</v>
      </c>
      <c r="AE55" s="47"/>
      <c r="AF55" s="27"/>
    </row>
    <row r="56" spans="1:32" ht="18.75" customHeight="1">
      <c r="A56" s="36"/>
      <c r="B56" s="101"/>
      <c r="C56" s="101"/>
      <c r="D56" s="78" t="s">
        <v>32</v>
      </c>
      <c r="E56" s="102"/>
      <c r="F56" s="102"/>
      <c r="G56" s="103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53">
        <f>T56</f>
        <v>7.4</v>
      </c>
      <c r="T56" s="53">
        <f>T55</f>
        <v>7.4</v>
      </c>
      <c r="U56" s="53"/>
      <c r="V56" s="53"/>
      <c r="W56" s="53"/>
      <c r="X56" s="53"/>
      <c r="Y56" s="53"/>
      <c r="Z56" s="53"/>
      <c r="AA56" s="53"/>
      <c r="AB56" s="53"/>
      <c r="AC56" s="53"/>
      <c r="AD56" s="52">
        <f>X56+S56</f>
        <v>7.4</v>
      </c>
      <c r="AE56" s="47"/>
      <c r="AF56" s="27"/>
    </row>
    <row r="57" spans="1:32" ht="24" customHeight="1">
      <c r="A57" s="36"/>
      <c r="B57" s="104"/>
      <c r="C57" s="93"/>
      <c r="D57" s="106" t="s">
        <v>0</v>
      </c>
      <c r="E57" s="107"/>
      <c r="F57" s="107"/>
      <c r="G57" s="107"/>
      <c r="H57" s="107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3">
        <f t="shared" si="10"/>
        <v>2371.8100000000004</v>
      </c>
      <c r="T57" s="53">
        <f>T53+T28+T16+T46+T56</f>
        <v>2371.8100000000004</v>
      </c>
      <c r="U57" s="53">
        <f>U53+U28+U16+U46</f>
        <v>1685.23</v>
      </c>
      <c r="V57" s="53">
        <f>V53+V28+V16+V46</f>
        <v>-159.601</v>
      </c>
      <c r="W57" s="53">
        <f>W53+W28+W16+W46</f>
        <v>0</v>
      </c>
      <c r="X57" s="53">
        <f>Y57+AB57</f>
        <v>367.76</v>
      </c>
      <c r="Y57" s="53">
        <f>Y53+Y28+Y16</f>
        <v>0</v>
      </c>
      <c r="Z57" s="53">
        <f>Z53+Z28+Z16</f>
        <v>0</v>
      </c>
      <c r="AA57" s="53">
        <f>AA53+AA28+AA16</f>
        <v>0</v>
      </c>
      <c r="AB57" s="53">
        <f>AB53+AB28+AB16+AB46</f>
        <v>367.76</v>
      </c>
      <c r="AC57" s="53">
        <f>AC53+AC28+AC16+AC46</f>
        <v>367.76</v>
      </c>
      <c r="AD57" s="55">
        <f>X57+S57</f>
        <v>2739.5700000000006</v>
      </c>
      <c r="AE57" s="47"/>
      <c r="AF57" s="27"/>
    </row>
    <row r="58" spans="1:32" ht="30.75" customHeight="1">
      <c r="A58" s="36"/>
      <c r="B58" s="104"/>
      <c r="C58" s="93"/>
      <c r="D58" s="106"/>
      <c r="E58" s="107"/>
      <c r="F58" s="107"/>
      <c r="G58" s="107"/>
      <c r="H58" s="107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5"/>
      <c r="AE58" s="47"/>
      <c r="AF58" s="27"/>
    </row>
    <row r="59" spans="1:31" ht="54" customHeight="1">
      <c r="A59" s="30"/>
      <c r="B59" s="62"/>
      <c r="C59" s="62"/>
      <c r="D59" s="48" t="s">
        <v>22</v>
      </c>
      <c r="E59" s="48"/>
      <c r="F59" s="63"/>
      <c r="G59" s="63"/>
      <c r="H59" s="63" t="s">
        <v>23</v>
      </c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4"/>
      <c r="W59" s="63" t="s">
        <v>23</v>
      </c>
      <c r="X59" s="65"/>
      <c r="Y59" s="65"/>
      <c r="Z59" s="65"/>
      <c r="AA59" s="66"/>
      <c r="AB59" s="67"/>
      <c r="AC59" s="67"/>
      <c r="AD59" s="52">
        <f>S59+X59</f>
        <v>0</v>
      </c>
      <c r="AE59" s="9"/>
    </row>
    <row r="60" spans="1:31" ht="22.5" customHeight="1">
      <c r="A60" s="30"/>
      <c r="B60" s="62"/>
      <c r="C60" s="62"/>
      <c r="D60" s="46"/>
      <c r="E60" s="22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9"/>
      <c r="T60" s="69"/>
      <c r="U60" s="68"/>
      <c r="V60" s="68"/>
      <c r="W60" s="70"/>
      <c r="X60" s="22"/>
      <c r="Y60" s="71"/>
      <c r="Z60" s="71"/>
      <c r="AA60" s="71"/>
      <c r="AB60" s="151"/>
      <c r="AC60" s="151"/>
      <c r="AD60" s="52">
        <f>S60+X60</f>
        <v>0</v>
      </c>
      <c r="AE60" s="9"/>
    </row>
    <row r="61" spans="2:30" ht="34.5" customHeight="1" hidden="1">
      <c r="B61" s="21" t="s">
        <v>6</v>
      </c>
      <c r="C61" s="2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16"/>
      <c r="T61" s="16"/>
      <c r="U61" s="16">
        <v>527997.7660000001</v>
      </c>
      <c r="V61" s="16">
        <v>119355.355</v>
      </c>
      <c r="W61" s="16">
        <v>706.6</v>
      </c>
      <c r="X61" s="23">
        <v>150548.44</v>
      </c>
      <c r="Y61" s="23">
        <v>80804.79999999999</v>
      </c>
      <c r="Z61" s="23">
        <v>18427.699999999997</v>
      </c>
      <c r="AA61" s="23">
        <v>3834.9</v>
      </c>
      <c r="AB61" s="24">
        <v>69743.64</v>
      </c>
      <c r="AC61" s="24">
        <v>65917.74</v>
      </c>
      <c r="AD61" s="25">
        <v>3002838.44</v>
      </c>
    </row>
    <row r="62" spans="2:30" ht="18.75" hidden="1">
      <c r="B62" s="11" t="s">
        <v>7</v>
      </c>
      <c r="C62" s="11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  <c r="T62" s="16"/>
      <c r="U62" s="16">
        <f aca="true" t="shared" si="12" ref="U62:AD62">U28-U61</f>
        <v>-526545.6660000001</v>
      </c>
      <c r="V62" s="16">
        <f t="shared" si="12"/>
        <v>-119400.055</v>
      </c>
      <c r="W62" s="16">
        <f t="shared" si="12"/>
        <v>-706.6</v>
      </c>
      <c r="X62" s="16">
        <f t="shared" si="12"/>
        <v>-150490.68</v>
      </c>
      <c r="Y62" s="16">
        <f t="shared" si="12"/>
        <v>-80804.79999999999</v>
      </c>
      <c r="Z62" s="16">
        <f t="shared" si="12"/>
        <v>-18427.699999999997</v>
      </c>
      <c r="AA62" s="16">
        <f t="shared" si="12"/>
        <v>-3834.9</v>
      </c>
      <c r="AB62" s="16">
        <f t="shared" si="12"/>
        <v>-69685.88</v>
      </c>
      <c r="AC62" s="16">
        <f t="shared" si="12"/>
        <v>-65859.98000000001</v>
      </c>
      <c r="AD62" s="16">
        <f t="shared" si="12"/>
        <v>-3000805.299</v>
      </c>
    </row>
    <row r="63" spans="2:30" ht="18.75">
      <c r="B63" s="11"/>
      <c r="C63" s="11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2:31" ht="18.75">
      <c r="B64" s="12"/>
      <c r="C64" s="12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0"/>
    </row>
    <row r="65" spans="2:31" ht="18.75">
      <c r="B65" s="12"/>
      <c r="C65" s="12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0"/>
    </row>
    <row r="66" spans="2:30" ht="18.75">
      <c r="B66" s="12"/>
      <c r="C66" s="1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1" ht="18.75">
      <c r="B67" s="12"/>
      <c r="C67" s="1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0"/>
    </row>
    <row r="68" spans="2:30" ht="18.75">
      <c r="B68" s="12"/>
      <c r="C68" s="1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ht="18.75">
      <c r="B69" s="12"/>
      <c r="C69" s="12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ht="18.75">
      <c r="B70" s="12"/>
      <c r="C70" s="1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2:30" ht="18.75">
      <c r="B71" s="12"/>
      <c r="C71" s="12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2:30" ht="18.75">
      <c r="B72" s="12"/>
      <c r="C72" s="12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ht="18.75">
      <c r="B73" s="12"/>
      <c r="C73" s="12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ht="18.75">
      <c r="B74" s="12"/>
      <c r="C74" s="12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ht="18.75">
      <c r="B75" s="12"/>
      <c r="C75" s="1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ht="18.75">
      <c r="B76" s="12"/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1" ht="18.75">
      <c r="B77" s="12"/>
      <c r="C77" s="12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8"/>
    </row>
    <row r="78" spans="2:30" ht="18.75">
      <c r="B78" s="12"/>
      <c r="C78" s="12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2:30" ht="18.75" hidden="1">
      <c r="B79" s="12"/>
      <c r="C79" s="1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2"/>
      <c r="T79" s="2"/>
      <c r="U79" s="2"/>
      <c r="V79" s="2"/>
      <c r="W79" s="2"/>
      <c r="X79" s="19"/>
      <c r="Y79" s="19"/>
      <c r="Z79" s="19"/>
      <c r="AA79" s="19"/>
      <c r="AB79" s="19"/>
      <c r="AC79" s="19"/>
      <c r="AD79" s="13"/>
    </row>
    <row r="80" spans="2:30" ht="18.75" hidden="1">
      <c r="B80" s="12"/>
      <c r="C80" s="12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2"/>
      <c r="T80" s="2"/>
      <c r="U80" s="2"/>
      <c r="V80" s="2"/>
      <c r="W80" s="2"/>
      <c r="X80" s="19"/>
      <c r="Y80" s="19"/>
      <c r="Z80" s="19"/>
      <c r="AA80" s="19"/>
      <c r="AB80" s="19"/>
      <c r="AC80" s="19"/>
      <c r="AD80" s="13"/>
    </row>
    <row r="81" spans="2:30" ht="18.75" hidden="1">
      <c r="B81" s="12"/>
      <c r="C81" s="12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2"/>
      <c r="T81" s="2"/>
      <c r="U81" s="2"/>
      <c r="V81" s="2"/>
      <c r="W81" s="2"/>
      <c r="X81" s="19"/>
      <c r="Y81" s="19"/>
      <c r="Z81" s="19"/>
      <c r="AA81" s="19"/>
      <c r="AB81" s="19"/>
      <c r="AC81" s="19"/>
      <c r="AD81" s="13"/>
    </row>
    <row r="82" spans="2:30" ht="18.75" hidden="1">
      <c r="B82" s="12"/>
      <c r="C82" s="1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</row>
    <row r="83" spans="2:32" ht="18.75">
      <c r="B83" s="12"/>
      <c r="C83" s="12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F83" s="3"/>
    </row>
    <row r="84" spans="2:30" ht="18.75">
      <c r="B84" s="12"/>
      <c r="C84" s="12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3"/>
    </row>
    <row r="85" spans="2:30" ht="18.75">
      <c r="B85" s="12"/>
      <c r="C85" s="12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</row>
    <row r="86" spans="2:31" ht="23.25">
      <c r="B86" s="12"/>
      <c r="C86" s="12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22"/>
    </row>
    <row r="87" spans="2:30" ht="18.75" customHeight="1" hidden="1">
      <c r="B87" s="12"/>
      <c r="C87" s="12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3"/>
    </row>
    <row r="88" spans="2:30" ht="1.5" customHeight="1" hidden="1">
      <c r="B88" s="12"/>
      <c r="C88" s="12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2"/>
      <c r="T88" s="2"/>
      <c r="U88" s="2"/>
      <c r="V88" s="2"/>
      <c r="W88" s="2"/>
      <c r="X88" s="19"/>
      <c r="Y88" s="19"/>
      <c r="Z88" s="19"/>
      <c r="AA88" s="19"/>
      <c r="AB88" s="20"/>
      <c r="AC88" s="20"/>
      <c r="AD88" s="13"/>
    </row>
    <row r="89" spans="2:30" ht="18.75" hidden="1">
      <c r="B89" s="12"/>
      <c r="C89" s="12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</row>
    <row r="90" spans="2:31" ht="18.75" hidden="1">
      <c r="B90" s="12"/>
      <c r="C90" s="12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3"/>
      <c r="AE90" s="10"/>
    </row>
    <row r="91" spans="2:31" ht="18.75" hidden="1">
      <c r="B91" s="12"/>
      <c r="C91" s="12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0"/>
    </row>
    <row r="92" spans="2:31" ht="18.75">
      <c r="B92" s="12"/>
      <c r="C92" s="12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0"/>
    </row>
    <row r="93" spans="2:31" ht="18.75">
      <c r="B93" s="12"/>
      <c r="C93" s="12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0"/>
    </row>
    <row r="94" spans="2:31" ht="18.75">
      <c r="B94" s="12"/>
      <c r="C94" s="12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0"/>
    </row>
    <row r="95" spans="2:31" ht="18.75">
      <c r="B95" s="12"/>
      <c r="C95" s="12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0"/>
    </row>
    <row r="96" spans="2:31" ht="18.75" hidden="1">
      <c r="B96" s="12"/>
      <c r="C96" s="12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0"/>
    </row>
    <row r="97" spans="2:31" ht="18.75" hidden="1">
      <c r="B97" s="12"/>
      <c r="C97" s="12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0"/>
    </row>
    <row r="98" spans="2:31" ht="18.75" hidden="1">
      <c r="B98" s="12"/>
      <c r="C98" s="12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0"/>
    </row>
    <row r="99" spans="2:31" ht="27" customHeight="1">
      <c r="B99" s="12"/>
      <c r="C99" s="12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10"/>
    </row>
    <row r="100" spans="2:31" ht="18.75">
      <c r="B100" s="12"/>
      <c r="C100" s="12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18"/>
      <c r="T100" s="18"/>
      <c r="U100" s="18"/>
      <c r="V100" s="18"/>
      <c r="W100" s="18"/>
      <c r="X100" s="16"/>
      <c r="Y100" s="16"/>
      <c r="Z100" s="16"/>
      <c r="AA100" s="16"/>
      <c r="AB100" s="16"/>
      <c r="AC100" s="16"/>
      <c r="AD100" s="13"/>
      <c r="AE100" s="10"/>
    </row>
    <row r="101" spans="2:31" ht="18.75">
      <c r="B101" s="12"/>
      <c r="C101" s="1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10"/>
    </row>
    <row r="102" spans="2:30" ht="24.75" customHeight="1">
      <c r="B102" s="12"/>
      <c r="C102" s="12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7"/>
      <c r="T102" s="17"/>
      <c r="U102" s="17"/>
      <c r="V102" s="17"/>
      <c r="W102" s="17"/>
      <c r="X102" s="16"/>
      <c r="Y102" s="16"/>
      <c r="Z102" s="16"/>
      <c r="AA102" s="16"/>
      <c r="AB102" s="16"/>
      <c r="AC102" s="16"/>
      <c r="AD102" s="13"/>
    </row>
    <row r="103" spans="2:30" ht="18.75">
      <c r="B103" s="12"/>
      <c r="C103" s="1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3"/>
      <c r="Y103" s="3"/>
      <c r="Z103" s="3"/>
      <c r="AA103" s="3"/>
      <c r="AB103" s="14"/>
      <c r="AC103" s="14"/>
      <c r="AD103" s="13"/>
    </row>
    <row r="104" spans="2:30" ht="18.75">
      <c r="B104" s="12"/>
      <c r="C104" s="1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AB104" s="4"/>
      <c r="AC104" s="4"/>
      <c r="AD104" s="13"/>
    </row>
    <row r="105" spans="2:30" ht="18.75">
      <c r="B105" s="12"/>
      <c r="C105" s="1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9"/>
      <c r="T105" s="2"/>
      <c r="U105" s="2"/>
      <c r="V105" s="2"/>
      <c r="W105" s="2"/>
      <c r="AB105" s="4"/>
      <c r="AC105" s="4"/>
      <c r="AD105" s="13"/>
    </row>
    <row r="106" spans="2:30" ht="18.75">
      <c r="B106" s="12"/>
      <c r="C106" s="1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AB106" s="4"/>
      <c r="AC106" s="4"/>
      <c r="AD106" s="13"/>
    </row>
    <row r="107" spans="2:30" ht="18.75">
      <c r="B107" s="12"/>
      <c r="C107" s="1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AB107" s="4"/>
      <c r="AC107" s="4"/>
      <c r="AD107" s="13"/>
    </row>
    <row r="108" spans="2:30" ht="18.75">
      <c r="B108" s="12"/>
      <c r="C108" s="1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AD108" s="13"/>
    </row>
    <row r="109" spans="2:30" ht="18.75">
      <c r="B109" s="12"/>
      <c r="C109" s="1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AD109" s="13"/>
    </row>
    <row r="110" spans="2:30" ht="18.75">
      <c r="B110" s="12"/>
      <c r="C110" s="1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AD110" s="13"/>
    </row>
    <row r="111" spans="2:30" ht="18.75">
      <c r="B111" s="12"/>
      <c r="C111" s="1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AD111" s="13"/>
    </row>
    <row r="112" spans="2:30" ht="18.75">
      <c r="B112" s="12"/>
      <c r="C112" s="1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AD112" s="13"/>
    </row>
    <row r="113" spans="2:30" ht="18.75">
      <c r="B113" s="12"/>
      <c r="C113" s="1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AD113" s="13"/>
    </row>
    <row r="114" spans="2:30" ht="18.75">
      <c r="B114" s="12"/>
      <c r="C114" s="1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AD114" s="13"/>
    </row>
    <row r="115" spans="2:30" ht="18.75">
      <c r="B115" s="12"/>
      <c r="C115" s="1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AD115" s="13"/>
    </row>
    <row r="116" spans="2:30" ht="18.75">
      <c r="B116" s="12"/>
      <c r="C116" s="1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AD116" s="13"/>
    </row>
    <row r="117" spans="2:30" ht="18.75">
      <c r="B117" s="12"/>
      <c r="C117" s="1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AD117" s="13"/>
    </row>
    <row r="118" spans="2:30" ht="18.75">
      <c r="B118" s="12"/>
      <c r="C118" s="1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AD118" s="13"/>
    </row>
    <row r="119" spans="2:30" ht="18.75">
      <c r="B119" s="12"/>
      <c r="C119" s="1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AD119" s="13"/>
    </row>
    <row r="120" spans="2:30" ht="18.75">
      <c r="B120" s="12"/>
      <c r="C120" s="1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AD120" s="13"/>
    </row>
    <row r="121" spans="2:30" ht="18.75">
      <c r="B121" s="12"/>
      <c r="C121" s="1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AD121" s="13"/>
    </row>
    <row r="122" spans="2:30" ht="18.75">
      <c r="B122" s="12"/>
      <c r="C122" s="1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AD122" s="13"/>
    </row>
    <row r="123" spans="2:30" ht="18.75">
      <c r="B123" s="12"/>
      <c r="C123" s="1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AD123" s="13"/>
    </row>
    <row r="124" spans="2:30" ht="18.75">
      <c r="B124" s="12"/>
      <c r="C124" s="1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AD124" s="13"/>
    </row>
    <row r="125" spans="2:30" ht="18.75">
      <c r="B125" s="12"/>
      <c r="C125" s="1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AD125" s="13"/>
    </row>
    <row r="126" spans="2:30" ht="18.75">
      <c r="B126" s="12"/>
      <c r="C126" s="1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AD126" s="13"/>
    </row>
    <row r="127" spans="2:30" ht="18.75">
      <c r="B127" s="12"/>
      <c r="C127" s="1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AD127" s="13"/>
    </row>
    <row r="128" spans="2:30" ht="18.75">
      <c r="B128" s="12"/>
      <c r="C128" s="1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AD128" s="13"/>
    </row>
    <row r="129" spans="2:30" ht="18.75">
      <c r="B129" s="12"/>
      <c r="C129" s="1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AD129" s="13"/>
    </row>
    <row r="130" spans="2:30" ht="18.75">
      <c r="B130" s="12"/>
      <c r="C130" s="1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AD130" s="13"/>
    </row>
    <row r="131" spans="2:30" ht="18.75">
      <c r="B131" s="12"/>
      <c r="C131" s="1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AD131" s="13"/>
    </row>
    <row r="132" spans="2:30" ht="18.75">
      <c r="B132" s="12"/>
      <c r="C132" s="1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AD132" s="13"/>
    </row>
    <row r="133" spans="2:30" ht="18.75">
      <c r="B133" s="12"/>
      <c r="C133" s="1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AD133" s="13"/>
    </row>
    <row r="134" spans="2:30" ht="18.75">
      <c r="B134" s="12"/>
      <c r="C134" s="1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AD134" s="13"/>
    </row>
    <row r="135" spans="2:30" ht="18.75">
      <c r="B135" s="12"/>
      <c r="C135" s="1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AD135" s="13"/>
    </row>
    <row r="136" spans="2:30" ht="18.75">
      <c r="B136" s="12"/>
      <c r="C136" s="1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AD136" s="13"/>
    </row>
    <row r="137" spans="2:30" ht="18.75">
      <c r="B137" s="12"/>
      <c r="C137" s="1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AD137" s="13"/>
    </row>
    <row r="138" spans="2:30" ht="18.75">
      <c r="B138" s="12"/>
      <c r="C138" s="1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AD138" s="13"/>
    </row>
    <row r="139" spans="2:30" ht="18.75">
      <c r="B139" s="12"/>
      <c r="C139" s="1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AD139" s="13"/>
    </row>
    <row r="140" spans="2:30" ht="18.75">
      <c r="B140" s="12"/>
      <c r="C140" s="1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AD140" s="13"/>
    </row>
    <row r="141" spans="2:30" ht="18.75">
      <c r="B141" s="5"/>
      <c r="C141" s="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AD141" s="13"/>
    </row>
    <row r="142" spans="2:30" ht="18.75">
      <c r="B142" s="5"/>
      <c r="C142" s="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AD142" s="13"/>
    </row>
    <row r="143" spans="2:30" ht="18.75">
      <c r="B143" s="5"/>
      <c r="C143" s="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AD143" s="13"/>
    </row>
    <row r="144" spans="2:30" ht="18.75">
      <c r="B144" s="5"/>
      <c r="C144" s="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AD144" s="13"/>
    </row>
    <row r="145" spans="2:30" ht="18.75">
      <c r="B145" s="5"/>
      <c r="C145" s="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AD145" s="13"/>
    </row>
    <row r="146" spans="2:30" ht="18.75">
      <c r="B146" s="5"/>
      <c r="C146" s="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AD146" s="13"/>
    </row>
    <row r="147" spans="2:30" ht="18.75">
      <c r="B147" s="5"/>
      <c r="C147" s="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AD147" s="13"/>
    </row>
    <row r="148" spans="2:30" ht="18.75">
      <c r="B148" s="5"/>
      <c r="C148" s="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AD148" s="13"/>
    </row>
    <row r="149" spans="2:30" ht="18.75">
      <c r="B149" s="5"/>
      <c r="C149" s="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AD149" s="13"/>
    </row>
    <row r="150" spans="2:30" ht="18.75">
      <c r="B150" s="5"/>
      <c r="C150" s="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AD150" s="13"/>
    </row>
    <row r="151" spans="2:30" ht="18.75">
      <c r="B151" s="5"/>
      <c r="C151" s="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AD151" s="13"/>
    </row>
    <row r="152" spans="2:30" ht="18.75">
      <c r="B152" s="5"/>
      <c r="C152" s="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AD152" s="13"/>
    </row>
    <row r="153" spans="2:30" ht="18.75">
      <c r="B153" s="5"/>
      <c r="C153" s="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AD153" s="13"/>
    </row>
    <row r="154" spans="2:30" ht="18.75">
      <c r="B154" s="5"/>
      <c r="C154" s="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AD154" s="13"/>
    </row>
    <row r="155" spans="2:30" ht="18.75">
      <c r="B155" s="5"/>
      <c r="C155" s="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AD155" s="13"/>
    </row>
    <row r="156" spans="2:30" ht="18.75">
      <c r="B156" s="5"/>
      <c r="C156" s="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AD156" s="13"/>
    </row>
    <row r="157" spans="2:30" ht="18.75">
      <c r="B157" s="5"/>
      <c r="C157" s="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AD157" s="13"/>
    </row>
    <row r="158" spans="2:30" ht="18.75">
      <c r="B158" s="5"/>
      <c r="C158" s="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AD158" s="13"/>
    </row>
    <row r="159" spans="2:30" ht="18.75">
      <c r="B159" s="5"/>
      <c r="C159" s="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AD159" s="13"/>
    </row>
    <row r="160" spans="2:30" ht="18.75">
      <c r="B160" s="5"/>
      <c r="C160" s="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AD160" s="13"/>
    </row>
    <row r="161" spans="2:30" ht="18.75">
      <c r="B161" s="5"/>
      <c r="C161" s="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AD161" s="13"/>
    </row>
    <row r="162" spans="2:30" ht="18.75">
      <c r="B162" s="5"/>
      <c r="C162" s="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AD162" s="13"/>
    </row>
    <row r="163" spans="2:30" ht="18.75">
      <c r="B163" s="5"/>
      <c r="C163" s="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AD163" s="13"/>
    </row>
    <row r="164" spans="2:30" ht="18.75">
      <c r="B164" s="5"/>
      <c r="C164" s="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AD164" s="13"/>
    </row>
    <row r="165" spans="2:30" ht="18.75">
      <c r="B165" s="5"/>
      <c r="C165" s="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AD165" s="13"/>
    </row>
    <row r="166" spans="2:30" ht="18.75">
      <c r="B166" s="5"/>
      <c r="C166" s="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AD166" s="13"/>
    </row>
    <row r="167" spans="2:30" ht="18.75">
      <c r="B167" s="5"/>
      <c r="C167" s="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AD167" s="13"/>
    </row>
    <row r="168" spans="2:30" ht="18.75">
      <c r="B168" s="5"/>
      <c r="C168" s="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AD168" s="13"/>
    </row>
    <row r="169" spans="2:30" ht="18.75">
      <c r="B169" s="5"/>
      <c r="C169" s="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AD169" s="13"/>
    </row>
    <row r="170" spans="2:30" ht="18.75">
      <c r="B170" s="5"/>
      <c r="C170" s="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AD170" s="13"/>
    </row>
    <row r="171" spans="2:30" ht="18.75">
      <c r="B171" s="5"/>
      <c r="C171" s="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AD171" s="13"/>
    </row>
    <row r="172" spans="2:30" ht="18.75">
      <c r="B172" s="5"/>
      <c r="C172" s="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AD172" s="13"/>
    </row>
    <row r="173" spans="2:30" ht="18.75">
      <c r="B173" s="5"/>
      <c r="C173" s="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AD173" s="13"/>
    </row>
    <row r="174" spans="2:30" ht="18.75">
      <c r="B174" s="5"/>
      <c r="C174" s="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AD174" s="13"/>
    </row>
    <row r="175" spans="2:30" ht="18.75">
      <c r="B175" s="5"/>
      <c r="C175" s="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AD175" s="13"/>
    </row>
    <row r="176" spans="2:30" ht="18.75">
      <c r="B176" s="5"/>
      <c r="C176" s="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AD176" s="13"/>
    </row>
    <row r="177" spans="2:30" ht="18.75">
      <c r="B177" s="5"/>
      <c r="C177" s="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AD177" s="13"/>
    </row>
    <row r="178" spans="2:30" ht="18.75">
      <c r="B178" s="5"/>
      <c r="C178" s="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AD178" s="13"/>
    </row>
    <row r="179" spans="2:30" ht="18.75">
      <c r="B179" s="5"/>
      <c r="C179" s="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AD179" s="13"/>
    </row>
    <row r="180" spans="2:30" ht="18.75">
      <c r="B180" s="5"/>
      <c r="C180" s="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AD180" s="13"/>
    </row>
    <row r="181" spans="2:30" ht="18.75">
      <c r="B181" s="5"/>
      <c r="C181" s="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AD181" s="13"/>
    </row>
    <row r="182" spans="2:30" ht="18.75">
      <c r="B182" s="5"/>
      <c r="C182" s="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AD182" s="13"/>
    </row>
    <row r="183" spans="2:30" ht="18.75">
      <c r="B183" s="5"/>
      <c r="C183" s="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AD183" s="13"/>
    </row>
    <row r="184" spans="2:30" ht="18.75">
      <c r="B184" s="5"/>
      <c r="C184" s="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AD184" s="13"/>
    </row>
    <row r="185" spans="2:30" ht="18.75">
      <c r="B185" s="5"/>
      <c r="C185" s="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AD185" s="13"/>
    </row>
    <row r="186" spans="2:30" ht="18.75">
      <c r="B186" s="5"/>
      <c r="C186" s="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AD186" s="13"/>
    </row>
    <row r="187" spans="2:30" ht="18.75">
      <c r="B187" s="5"/>
      <c r="C187" s="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AD187" s="13"/>
    </row>
    <row r="188" spans="2:30" ht="18.75">
      <c r="B188" s="5"/>
      <c r="C188" s="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AD188" s="13"/>
    </row>
    <row r="189" spans="2:30" ht="18.75">
      <c r="B189" s="5"/>
      <c r="C189" s="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AD189" s="13"/>
    </row>
    <row r="190" spans="2:30" ht="18.75">
      <c r="B190" s="5"/>
      <c r="C190" s="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AD190" s="13"/>
    </row>
    <row r="191" spans="2:30" ht="18.75">
      <c r="B191" s="5"/>
      <c r="C191" s="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AD191" s="13"/>
    </row>
    <row r="192" spans="2:30" ht="18.75">
      <c r="B192" s="5"/>
      <c r="C192" s="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AD192" s="13"/>
    </row>
    <row r="193" spans="2:30" ht="18.75">
      <c r="B193" s="5"/>
      <c r="C193" s="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AD193" s="13"/>
    </row>
    <row r="194" spans="2:30" ht="18.75">
      <c r="B194" s="5"/>
      <c r="C194" s="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AD194" s="13"/>
    </row>
    <row r="195" spans="2:30" ht="18.75">
      <c r="B195" s="5"/>
      <c r="C195" s="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AD195" s="13"/>
    </row>
    <row r="196" spans="2:30" ht="18.75">
      <c r="B196" s="5"/>
      <c r="C196" s="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AD196" s="13"/>
    </row>
    <row r="197" spans="2:30" ht="18.75">
      <c r="B197" s="5"/>
      <c r="C197" s="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AD197" s="13"/>
    </row>
    <row r="198" spans="2:30" ht="18.75">
      <c r="B198" s="5"/>
      <c r="C198" s="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AD198" s="13"/>
    </row>
    <row r="199" spans="2:30" ht="18.75">
      <c r="B199" s="5"/>
      <c r="C199" s="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AD199" s="13"/>
    </row>
    <row r="200" spans="2:30" ht="18.75">
      <c r="B200" s="5"/>
      <c r="C200" s="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AD200" s="13"/>
    </row>
    <row r="201" spans="2:30" ht="18.75">
      <c r="B201" s="5"/>
      <c r="C201" s="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AD201" s="13"/>
    </row>
    <row r="202" spans="2:30" ht="18.75">
      <c r="B202" s="5"/>
      <c r="C202" s="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AD202" s="13"/>
    </row>
    <row r="203" spans="2:30" ht="18.75">
      <c r="B203" s="5"/>
      <c r="C203" s="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AD203" s="13"/>
    </row>
    <row r="204" spans="2:30" ht="18.75">
      <c r="B204" s="5"/>
      <c r="C204" s="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AD204" s="13"/>
    </row>
    <row r="205" spans="2:30" ht="18.75">
      <c r="B205" s="5"/>
      <c r="C205" s="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AD205" s="13"/>
    </row>
    <row r="206" spans="2:30" ht="18.75">
      <c r="B206" s="5"/>
      <c r="C206" s="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AD206" s="13"/>
    </row>
    <row r="207" spans="2:30" ht="18.75">
      <c r="B207" s="5"/>
      <c r="C207" s="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AD207" s="13"/>
    </row>
    <row r="208" spans="2:30" ht="18.75">
      <c r="B208" s="5"/>
      <c r="C208" s="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AD208" s="13"/>
    </row>
    <row r="209" spans="2:30" ht="18.75">
      <c r="B209" s="5"/>
      <c r="C209" s="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AD209" s="13"/>
    </row>
    <row r="210" spans="2:30" ht="18.75">
      <c r="B210" s="5"/>
      <c r="C210" s="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AD210" s="13"/>
    </row>
    <row r="211" spans="2:30" ht="18.75">
      <c r="B211" s="5"/>
      <c r="C211" s="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AD211" s="13"/>
    </row>
    <row r="212" spans="2:30" ht="18.75">
      <c r="B212" s="5"/>
      <c r="C212" s="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AD212" s="13"/>
    </row>
    <row r="213" spans="2:30" ht="18.75">
      <c r="B213" s="5"/>
      <c r="C213" s="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AD213" s="13"/>
    </row>
    <row r="214" spans="2:30" ht="18.75">
      <c r="B214" s="5"/>
      <c r="C214" s="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AD214" s="13"/>
    </row>
    <row r="215" spans="2:30" ht="18.75">
      <c r="B215" s="5"/>
      <c r="C215" s="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AD215" s="13"/>
    </row>
    <row r="216" spans="2:30" ht="18.75">
      <c r="B216" s="5"/>
      <c r="C216" s="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AD216" s="13"/>
    </row>
    <row r="217" spans="2:30" ht="18.75">
      <c r="B217" s="5"/>
      <c r="C217" s="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AD217" s="13"/>
    </row>
    <row r="218" spans="2:30" ht="18.75">
      <c r="B218" s="5"/>
      <c r="C218" s="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AD218" s="13"/>
    </row>
    <row r="219" spans="2:30" ht="18.75">
      <c r="B219" s="5"/>
      <c r="C219" s="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AD219" s="13"/>
    </row>
    <row r="220" spans="2:30" ht="18.75">
      <c r="B220" s="5"/>
      <c r="C220" s="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AD220" s="13"/>
    </row>
    <row r="221" spans="2:30" ht="18.75">
      <c r="B221" s="5"/>
      <c r="C221" s="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AD221" s="13"/>
    </row>
    <row r="222" spans="2:30" ht="18.75">
      <c r="B222" s="5"/>
      <c r="C222" s="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AD222" s="13"/>
    </row>
    <row r="223" spans="2:30" ht="18.75">
      <c r="B223" s="5"/>
      <c r="C223" s="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AD223" s="13"/>
    </row>
    <row r="224" spans="2:30" ht="18.75">
      <c r="B224" s="5"/>
      <c r="C224" s="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AD224" s="13"/>
    </row>
    <row r="225" spans="2:30" ht="18.75">
      <c r="B225" s="5"/>
      <c r="C225" s="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AD225" s="13"/>
    </row>
    <row r="226" spans="2:30" ht="18.75">
      <c r="B226" s="5"/>
      <c r="C226" s="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AD226" s="13"/>
    </row>
    <row r="227" spans="2:30" ht="18.75">
      <c r="B227" s="5"/>
      <c r="C227" s="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AD227" s="13"/>
    </row>
    <row r="228" spans="2:30" ht="18.75">
      <c r="B228" s="5"/>
      <c r="C228" s="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AD228" s="13"/>
    </row>
    <row r="229" spans="2:30" ht="18.75">
      <c r="B229" s="5"/>
      <c r="C229" s="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AD229" s="13"/>
    </row>
    <row r="230" spans="2:30" ht="18.75">
      <c r="B230" s="5"/>
      <c r="C230" s="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AD230" s="13"/>
    </row>
    <row r="231" spans="2:30" ht="18.75">
      <c r="B231" s="5"/>
      <c r="C231" s="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AD231" s="13"/>
    </row>
    <row r="232" spans="2:30" ht="18.75">
      <c r="B232" s="5"/>
      <c r="C232" s="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AD232" s="13"/>
    </row>
    <row r="233" spans="2:30" ht="18.75">
      <c r="B233" s="5"/>
      <c r="C233" s="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AD233" s="13"/>
    </row>
    <row r="234" spans="2:30" ht="18.75">
      <c r="B234" s="5"/>
      <c r="C234" s="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AD234" s="13"/>
    </row>
    <row r="235" spans="2:30" ht="18.75">
      <c r="B235" s="5"/>
      <c r="C235" s="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AD235" s="13"/>
    </row>
    <row r="236" spans="2:30" ht="18.75">
      <c r="B236" s="5"/>
      <c r="C236" s="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AD236" s="13"/>
    </row>
    <row r="237" spans="2:30" ht="18.75">
      <c r="B237" s="5"/>
      <c r="C237" s="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AD237" s="13"/>
    </row>
    <row r="238" spans="2:30" ht="18.75">
      <c r="B238" s="5"/>
      <c r="C238" s="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AD238" s="13"/>
    </row>
    <row r="239" spans="2:30" ht="18.75">
      <c r="B239" s="5"/>
      <c r="C239" s="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AD239" s="13"/>
    </row>
    <row r="240" spans="2:30" ht="18.75">
      <c r="B240" s="5"/>
      <c r="C240" s="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AD240" s="13"/>
    </row>
    <row r="241" spans="2:30" ht="18.75">
      <c r="B241" s="5"/>
      <c r="C241" s="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AD241" s="13"/>
    </row>
    <row r="242" spans="2:30" ht="18.75">
      <c r="B242" s="5"/>
      <c r="C242" s="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AD242" s="13"/>
    </row>
    <row r="243" spans="2:30" ht="18.75">
      <c r="B243" s="5"/>
      <c r="C243" s="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AD243" s="13"/>
    </row>
    <row r="244" spans="2:30" ht="18.75">
      <c r="B244" s="5"/>
      <c r="C244" s="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AD244" s="13"/>
    </row>
    <row r="245" spans="2:30" ht="18.75">
      <c r="B245" s="5"/>
      <c r="C245" s="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AD245" s="13"/>
    </row>
    <row r="246" spans="2:30" ht="18.75">
      <c r="B246" s="5"/>
      <c r="C246" s="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AD246" s="13"/>
    </row>
    <row r="247" spans="2:30" ht="18.75">
      <c r="B247" s="5"/>
      <c r="C247" s="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AD247" s="13"/>
    </row>
    <row r="248" spans="2:30" ht="18.75">
      <c r="B248" s="5"/>
      <c r="C248" s="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AD248" s="13"/>
    </row>
    <row r="249" spans="2:30" ht="18.75">
      <c r="B249" s="5"/>
      <c r="C249" s="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AD249" s="13"/>
    </row>
    <row r="250" spans="2:30" ht="18.75">
      <c r="B250" s="5"/>
      <c r="C250" s="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AD250" s="13"/>
    </row>
    <row r="251" spans="2:30" ht="18.75">
      <c r="B251" s="5"/>
      <c r="C251" s="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AD251" s="13"/>
    </row>
    <row r="252" spans="2:30" ht="18.75">
      <c r="B252" s="5"/>
      <c r="C252" s="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AD252" s="13"/>
    </row>
    <row r="253" spans="2:30" ht="18.75">
      <c r="B253" s="5"/>
      <c r="C253" s="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AD253" s="13"/>
    </row>
    <row r="254" spans="2:30" ht="18.75">
      <c r="B254" s="5"/>
      <c r="C254" s="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AD254" s="13"/>
    </row>
    <row r="255" spans="2:30" ht="18.75">
      <c r="B255" s="5"/>
      <c r="C255" s="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AD255" s="13"/>
    </row>
    <row r="256" spans="2:30" ht="18.75">
      <c r="B256" s="5"/>
      <c r="C256" s="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AD256" s="13"/>
    </row>
    <row r="257" spans="2:30" ht="18.75">
      <c r="B257" s="5"/>
      <c r="C257" s="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AD257" s="13"/>
    </row>
    <row r="258" spans="2:30" ht="18.75">
      <c r="B258" s="5"/>
      <c r="C258" s="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AD258" s="13"/>
    </row>
    <row r="259" spans="2:30" ht="18.75">
      <c r="B259" s="5"/>
      <c r="C259" s="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AD259" s="13"/>
    </row>
    <row r="260" spans="2:30" ht="18.75">
      <c r="B260" s="5"/>
      <c r="C260" s="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AD260" s="13"/>
    </row>
    <row r="261" spans="2:30" ht="18.75">
      <c r="B261" s="5"/>
      <c r="C261" s="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AD261" s="13"/>
    </row>
    <row r="262" spans="2:30" ht="18.75">
      <c r="B262" s="5"/>
      <c r="C262" s="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AD262" s="13"/>
    </row>
    <row r="263" spans="2:30" ht="18.75">
      <c r="B263" s="5"/>
      <c r="C263" s="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AD263" s="13"/>
    </row>
    <row r="264" spans="2:30" ht="18.75">
      <c r="B264" s="5"/>
      <c r="C264" s="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AD264" s="13"/>
    </row>
    <row r="265" spans="2:23" ht="12.75">
      <c r="B265" s="5"/>
      <c r="C265" s="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2:23" ht="12.75">
      <c r="B266" s="5"/>
      <c r="C266" s="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2:23" ht="12.75">
      <c r="B267" s="5"/>
      <c r="C267" s="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2:23" ht="12.75">
      <c r="B268" s="5"/>
      <c r="C268" s="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2:23" ht="12.75">
      <c r="B269" s="5"/>
      <c r="C269" s="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2:23" ht="12.75">
      <c r="B270" s="5"/>
      <c r="C270" s="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2:23" ht="12.75">
      <c r="B271" s="5"/>
      <c r="C271" s="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2:23" ht="12.75">
      <c r="B272" s="5"/>
      <c r="C272" s="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2:23" ht="12.75">
      <c r="B273" s="5"/>
      <c r="C273" s="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2:23" ht="12.75">
      <c r="B274" s="5"/>
      <c r="C274" s="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2:23" ht="12.75">
      <c r="B275" s="5"/>
      <c r="C275" s="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2:23" ht="12.75">
      <c r="B276" s="5"/>
      <c r="C276" s="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2:23" ht="12.75">
      <c r="B277" s="5"/>
      <c r="C277" s="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2:23" ht="12.75">
      <c r="B278" s="5"/>
      <c r="C278" s="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2:23" ht="12.75">
      <c r="B279" s="5"/>
      <c r="C279" s="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2:23" ht="12.75">
      <c r="B280" s="5"/>
      <c r="C280" s="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2:23" ht="12.75">
      <c r="B281" s="5"/>
      <c r="C281" s="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2:23" ht="12.75">
      <c r="B282" s="5"/>
      <c r="C282" s="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2:23" ht="12.75">
      <c r="B283" s="5"/>
      <c r="C283" s="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2:23" ht="12.75">
      <c r="B284" s="5"/>
      <c r="C284" s="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2:23" ht="12.75">
      <c r="B285" s="5"/>
      <c r="C285" s="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2:23" ht="12.75">
      <c r="B286" s="5"/>
      <c r="C286" s="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2:23" ht="12.75">
      <c r="B287" s="5"/>
      <c r="C287" s="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2:23" ht="12.75">
      <c r="B288" s="5"/>
      <c r="C288" s="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2:23" ht="12.75">
      <c r="B289" s="5"/>
      <c r="C289" s="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2:23" ht="12.75">
      <c r="B290" s="5"/>
      <c r="C290" s="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2:23" ht="12.75">
      <c r="B291" s="5"/>
      <c r="C291" s="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2:23" ht="12.75">
      <c r="B292" s="5"/>
      <c r="C292" s="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2:23" ht="12.75">
      <c r="B293" s="5"/>
      <c r="C293" s="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2:23" ht="12.75">
      <c r="B294" s="5"/>
      <c r="C294" s="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2:23" ht="12.75">
      <c r="B295" s="5"/>
      <c r="C295" s="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2:23" ht="12.75">
      <c r="B296" s="5"/>
      <c r="C296" s="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2:23" ht="12.75">
      <c r="B297" s="5"/>
      <c r="C297" s="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2:23" ht="12.75">
      <c r="B298" s="5"/>
      <c r="C298" s="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2:23" ht="12.75">
      <c r="B299" s="5"/>
      <c r="C299" s="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2:23" ht="12.75">
      <c r="B300" s="5"/>
      <c r="C300" s="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2:23" ht="12.75">
      <c r="B301" s="5"/>
      <c r="C301" s="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2:23" ht="12.75">
      <c r="B302" s="5"/>
      <c r="C302" s="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2:23" ht="12.75">
      <c r="B303" s="5"/>
      <c r="C303" s="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2:23" ht="12.75">
      <c r="B304" s="5"/>
      <c r="C304" s="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2:23" ht="12.75">
      <c r="B305" s="5"/>
      <c r="C305" s="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2:23" ht="12.75">
      <c r="B306" s="5"/>
      <c r="C306" s="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2:23" ht="12.75">
      <c r="B307" s="5"/>
      <c r="C307" s="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2:23" ht="12.75">
      <c r="B308" s="5"/>
      <c r="C308" s="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2:23" ht="12.75">
      <c r="B309" s="5"/>
      <c r="C309" s="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2:23" ht="12.75">
      <c r="B310" s="5"/>
      <c r="C310" s="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2:23" ht="12.75">
      <c r="B311" s="5"/>
      <c r="C311" s="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2:23" ht="12.75">
      <c r="B312" s="5"/>
      <c r="C312" s="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2:23" ht="12.75">
      <c r="B313" s="5"/>
      <c r="C313" s="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2:23" ht="12.75">
      <c r="B314" s="5"/>
      <c r="C314" s="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2:23" ht="12.75">
      <c r="B315" s="5"/>
      <c r="C315" s="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2:23" ht="12.75">
      <c r="B316" s="5"/>
      <c r="C316" s="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2:23" ht="12.75">
      <c r="B317" s="5"/>
      <c r="C317" s="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2:23" ht="12.75">
      <c r="B318" s="5"/>
      <c r="C318" s="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2:23" ht="12.75">
      <c r="B319" s="5"/>
      <c r="C319" s="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2:23" ht="12.75">
      <c r="B320" s="5"/>
      <c r="C320" s="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2:23" ht="12.75">
      <c r="B321" s="5"/>
      <c r="C321" s="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2:23" ht="12.75">
      <c r="B322" s="5"/>
      <c r="C322" s="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2:23" ht="12.75">
      <c r="B323" s="5"/>
      <c r="C323" s="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2:23" ht="12.75">
      <c r="B324" s="5"/>
      <c r="C324" s="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2:23" ht="12.75">
      <c r="B325" s="5"/>
      <c r="C325" s="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2:23" ht="12.75">
      <c r="B326" s="5"/>
      <c r="C326" s="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2:23" ht="12.75">
      <c r="B327" s="5"/>
      <c r="C327" s="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2:23" ht="12.75">
      <c r="B328" s="5"/>
      <c r="C328" s="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2:23" ht="12.75">
      <c r="B329" s="5"/>
      <c r="C329" s="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2:23" ht="12.75">
      <c r="B330" s="5"/>
      <c r="C330" s="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2:23" ht="12.75">
      <c r="B331" s="5"/>
      <c r="C331" s="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2:3" ht="12.75">
      <c r="B332" s="5"/>
      <c r="C332" s="5"/>
    </row>
    <row r="333" spans="2:3" ht="12.75">
      <c r="B333" s="5"/>
      <c r="C333" s="5"/>
    </row>
    <row r="334" spans="2:3" ht="12.75">
      <c r="B334" s="5"/>
      <c r="C334" s="5"/>
    </row>
    <row r="335" spans="2:3" ht="12.75">
      <c r="B335" s="5"/>
      <c r="C335" s="5"/>
    </row>
    <row r="336" spans="2:3" ht="12.75">
      <c r="B336" s="5"/>
      <c r="C336" s="5"/>
    </row>
    <row r="337" spans="2:3" ht="12.75">
      <c r="B337" s="5"/>
      <c r="C337" s="5"/>
    </row>
    <row r="338" spans="2:3" ht="12.75">
      <c r="B338" s="5"/>
      <c r="C338" s="5"/>
    </row>
    <row r="339" spans="2:3" ht="12.75">
      <c r="B339" s="5"/>
      <c r="C339" s="5"/>
    </row>
    <row r="340" spans="2:3" ht="12.75">
      <c r="B340" s="5"/>
      <c r="C340" s="5"/>
    </row>
    <row r="341" spans="2:3" ht="12.75">
      <c r="B341" s="5"/>
      <c r="C341" s="5"/>
    </row>
    <row r="342" spans="2:3" ht="12.75">
      <c r="B342" s="5"/>
      <c r="C342" s="5"/>
    </row>
    <row r="343" spans="2:3" ht="12.75">
      <c r="B343" s="5"/>
      <c r="C343" s="5"/>
    </row>
    <row r="344" spans="2:3" ht="12.75">
      <c r="B344" s="5"/>
      <c r="C344" s="5"/>
    </row>
    <row r="345" spans="2:3" ht="12.75">
      <c r="B345" s="5"/>
      <c r="C345" s="5"/>
    </row>
    <row r="346" spans="2:3" ht="12.75">
      <c r="B346" s="5"/>
      <c r="C346" s="5"/>
    </row>
    <row r="347" spans="2:3" ht="12.75">
      <c r="B347" s="5"/>
      <c r="C347" s="5"/>
    </row>
    <row r="348" spans="2:3" ht="12.75">
      <c r="B348" s="5"/>
      <c r="C348" s="5"/>
    </row>
    <row r="349" spans="2:3" ht="12.75">
      <c r="B349" s="5"/>
      <c r="C349" s="5"/>
    </row>
    <row r="350" spans="2:3" ht="12.75">
      <c r="B350" s="5"/>
      <c r="C350" s="5"/>
    </row>
    <row r="351" spans="2:3" ht="12.75">
      <c r="B351" s="5"/>
      <c r="C351" s="5"/>
    </row>
    <row r="352" spans="2:3" ht="12.75">
      <c r="B352" s="5"/>
      <c r="C352" s="5"/>
    </row>
    <row r="353" spans="2:3" ht="12.75">
      <c r="B353" s="5"/>
      <c r="C353" s="5"/>
    </row>
    <row r="354" spans="2:3" ht="12.75">
      <c r="B354" s="5"/>
      <c r="C354" s="5"/>
    </row>
    <row r="355" spans="2:3" ht="12.75">
      <c r="B355" s="5"/>
      <c r="C355" s="5"/>
    </row>
    <row r="356" spans="2:3" ht="12.75">
      <c r="B356" s="5"/>
      <c r="C356" s="5"/>
    </row>
    <row r="357" spans="2:3" ht="12.75">
      <c r="B357" s="5"/>
      <c r="C357" s="5"/>
    </row>
    <row r="358" spans="2:3" ht="12.75">
      <c r="B358" s="5"/>
      <c r="C358" s="5"/>
    </row>
    <row r="359" spans="2:3" ht="12.75">
      <c r="B359" s="5"/>
      <c r="C359" s="5"/>
    </row>
    <row r="360" spans="2:3" ht="12.75">
      <c r="B360" s="5"/>
      <c r="C360" s="5"/>
    </row>
    <row r="361" spans="2:3" ht="12.75">
      <c r="B361" s="5"/>
      <c r="C361" s="5"/>
    </row>
    <row r="362" spans="2:3" ht="12.75">
      <c r="B362" s="5"/>
      <c r="C362" s="5"/>
    </row>
    <row r="363" spans="2:3" ht="12.75">
      <c r="B363" s="5"/>
      <c r="C363" s="5"/>
    </row>
    <row r="364" spans="2:3" ht="12.75">
      <c r="B364" s="5"/>
      <c r="C364" s="5"/>
    </row>
    <row r="365" spans="2:3" ht="12.75">
      <c r="B365" s="5"/>
      <c r="C365" s="5"/>
    </row>
    <row r="366" spans="2:3" ht="12.75">
      <c r="B366" s="5"/>
      <c r="C366" s="5"/>
    </row>
    <row r="367" spans="2:3" ht="12.75">
      <c r="B367" s="5"/>
      <c r="C367" s="5"/>
    </row>
    <row r="368" spans="2:3" ht="12.75">
      <c r="B368" s="5"/>
      <c r="C368" s="5"/>
    </row>
    <row r="369" spans="2:3" ht="12.75">
      <c r="B369" s="5"/>
      <c r="C369" s="5"/>
    </row>
    <row r="370" spans="2:3" ht="12.75">
      <c r="B370" s="5"/>
      <c r="C370" s="5"/>
    </row>
    <row r="371" spans="2:3" ht="12.75">
      <c r="B371" s="5"/>
      <c r="C371" s="5"/>
    </row>
    <row r="372" spans="2:3" ht="12.75">
      <c r="B372" s="5"/>
      <c r="C372" s="5"/>
    </row>
    <row r="373" spans="2:3" ht="12.75">
      <c r="B373" s="5"/>
      <c r="C373" s="5"/>
    </row>
    <row r="374" spans="2:3" ht="12.75">
      <c r="B374" s="5"/>
      <c r="C374" s="5"/>
    </row>
    <row r="375" spans="2:3" ht="12.75">
      <c r="B375" s="5"/>
      <c r="C375" s="5"/>
    </row>
    <row r="376" spans="2:3" ht="12.75">
      <c r="B376" s="5"/>
      <c r="C376" s="5"/>
    </row>
    <row r="377" spans="2:3" ht="12.75">
      <c r="B377" s="5"/>
      <c r="C377" s="5"/>
    </row>
    <row r="378" spans="2:3" ht="12.75">
      <c r="B378" s="5"/>
      <c r="C378" s="5"/>
    </row>
    <row r="379" spans="2:3" ht="12.75">
      <c r="B379" s="5"/>
      <c r="C379" s="5"/>
    </row>
    <row r="380" spans="2:3" ht="12.75">
      <c r="B380" s="5"/>
      <c r="C380" s="5"/>
    </row>
    <row r="381" spans="2:3" ht="12.75">
      <c r="B381" s="5"/>
      <c r="C381" s="5"/>
    </row>
    <row r="382" spans="2:3" ht="12.75">
      <c r="B382" s="5"/>
      <c r="C382" s="5"/>
    </row>
    <row r="383" spans="2:3" ht="12.75">
      <c r="B383" s="5"/>
      <c r="C383" s="5"/>
    </row>
    <row r="384" spans="2:3" ht="12.75">
      <c r="B384" s="5"/>
      <c r="C384" s="5"/>
    </row>
    <row r="385" spans="2:3" ht="12.75">
      <c r="B385" s="5"/>
      <c r="C385" s="5"/>
    </row>
    <row r="386" spans="2:3" ht="12.75">
      <c r="B386" s="5"/>
      <c r="C386" s="5"/>
    </row>
    <row r="387" spans="2:3" ht="12.75">
      <c r="B387" s="5"/>
      <c r="C387" s="5"/>
    </row>
    <row r="388" spans="2:3" ht="12.75">
      <c r="B388" s="5"/>
      <c r="C388" s="5"/>
    </row>
    <row r="389" spans="2:3" ht="12.75">
      <c r="B389" s="5"/>
      <c r="C389" s="5"/>
    </row>
    <row r="390" spans="2:3" ht="12.75">
      <c r="B390" s="5"/>
      <c r="C390" s="5"/>
    </row>
    <row r="391" spans="2:3" ht="12.75">
      <c r="B391" s="5"/>
      <c r="C391" s="5"/>
    </row>
    <row r="392" spans="2:3" ht="12.75">
      <c r="B392" s="5"/>
      <c r="C392" s="5"/>
    </row>
    <row r="393" spans="2:3" ht="12.75">
      <c r="B393" s="5"/>
      <c r="C393" s="5"/>
    </row>
    <row r="394" spans="2:3" ht="12.75">
      <c r="B394" s="5"/>
      <c r="C394" s="5"/>
    </row>
    <row r="395" spans="2:3" ht="12.75">
      <c r="B395" s="5"/>
      <c r="C395" s="5"/>
    </row>
    <row r="396" spans="2:3" ht="12.75">
      <c r="B396" s="5"/>
      <c r="C396" s="5"/>
    </row>
    <row r="397" spans="2:3" ht="12.75">
      <c r="B397" s="5"/>
      <c r="C397" s="5"/>
    </row>
    <row r="398" spans="2:3" ht="12.75">
      <c r="B398" s="5"/>
      <c r="C398" s="5"/>
    </row>
    <row r="399" spans="2:3" ht="12.75">
      <c r="B399" s="5"/>
      <c r="C399" s="5"/>
    </row>
    <row r="400" spans="2:3" ht="12.75">
      <c r="B400" s="5"/>
      <c r="C400" s="5"/>
    </row>
    <row r="401" spans="2:3" ht="12.75">
      <c r="B401" s="5"/>
      <c r="C401" s="5"/>
    </row>
    <row r="402" spans="2:3" ht="12.75">
      <c r="B402" s="5"/>
      <c r="C402" s="5"/>
    </row>
    <row r="403" spans="2:3" ht="12.75">
      <c r="B403" s="5"/>
      <c r="C403" s="5"/>
    </row>
    <row r="404" spans="2:3" ht="12.75">
      <c r="B404" s="5"/>
      <c r="C404" s="5"/>
    </row>
    <row r="405" spans="2:3" ht="12.75">
      <c r="B405" s="5"/>
      <c r="C405" s="5"/>
    </row>
    <row r="406" spans="2:3" ht="12.75">
      <c r="B406" s="5"/>
      <c r="C406" s="5"/>
    </row>
    <row r="407" spans="2:3" ht="12.75">
      <c r="B407" s="5"/>
      <c r="C407" s="5"/>
    </row>
    <row r="408" spans="2:3" ht="12.75">
      <c r="B408" s="5"/>
      <c r="C408" s="5"/>
    </row>
    <row r="409" spans="2:3" ht="12.75">
      <c r="B409" s="5"/>
      <c r="C409" s="5"/>
    </row>
    <row r="410" spans="2:3" ht="12.75">
      <c r="B410" s="5"/>
      <c r="C410" s="5"/>
    </row>
    <row r="411" spans="2:3" ht="12.75">
      <c r="B411" s="5"/>
      <c r="C411" s="5"/>
    </row>
    <row r="412" spans="2:3" ht="12.75">
      <c r="B412" s="5"/>
      <c r="C412" s="5"/>
    </row>
    <row r="413" spans="2:3" ht="12.75">
      <c r="B413" s="5"/>
      <c r="C413" s="5"/>
    </row>
    <row r="414" spans="2:3" ht="12.75">
      <c r="B414" s="5"/>
      <c r="C414" s="5"/>
    </row>
    <row r="415" spans="2:3" ht="12.75">
      <c r="B415" s="5"/>
      <c r="C415" s="5"/>
    </row>
    <row r="416" spans="2:3" ht="12.75">
      <c r="B416" s="5"/>
      <c r="C416" s="5"/>
    </row>
    <row r="417" spans="2:3" ht="12.75">
      <c r="B417" s="5"/>
      <c r="C417" s="5"/>
    </row>
    <row r="418" spans="2:3" ht="12.75">
      <c r="B418" s="5"/>
      <c r="C418" s="5"/>
    </row>
    <row r="419" spans="2:3" ht="12.75">
      <c r="B419" s="5"/>
      <c r="C419" s="5"/>
    </row>
    <row r="420" spans="2:3" ht="12.75">
      <c r="B420" s="5"/>
      <c r="C420" s="5"/>
    </row>
    <row r="421" spans="2:3" ht="12.75">
      <c r="B421" s="5"/>
      <c r="C421" s="5"/>
    </row>
    <row r="422" spans="2:3" ht="12.75">
      <c r="B422" s="5"/>
      <c r="C422" s="5"/>
    </row>
    <row r="423" spans="2:3" ht="12.75">
      <c r="B423" s="5"/>
      <c r="C423" s="5"/>
    </row>
    <row r="424" spans="2:3" ht="12.75">
      <c r="B424" s="5"/>
      <c r="C424" s="5"/>
    </row>
    <row r="425" spans="2:3" ht="12.75">
      <c r="B425" s="5"/>
      <c r="C425" s="5"/>
    </row>
    <row r="426" spans="2:3" ht="12.75">
      <c r="B426" s="5"/>
      <c r="C426" s="5"/>
    </row>
    <row r="427" spans="2:3" ht="12.75">
      <c r="B427" s="5"/>
      <c r="C427" s="5"/>
    </row>
    <row r="428" spans="2:3" ht="12.75">
      <c r="B428" s="5"/>
      <c r="C428" s="5"/>
    </row>
    <row r="429" spans="2:3" ht="12.75">
      <c r="B429" s="5"/>
      <c r="C429" s="5"/>
    </row>
    <row r="430" spans="2:3" ht="12.75">
      <c r="B430" s="5"/>
      <c r="C430" s="5"/>
    </row>
    <row r="431" spans="2:3" ht="12.75">
      <c r="B431" s="5"/>
      <c r="C431" s="5"/>
    </row>
    <row r="432" spans="2:3" ht="12.75">
      <c r="B432" s="5"/>
      <c r="C432" s="5"/>
    </row>
    <row r="433" spans="2:3" ht="12.75">
      <c r="B433" s="5"/>
      <c r="C433" s="5"/>
    </row>
    <row r="434" spans="2:3" ht="12.75">
      <c r="B434" s="5"/>
      <c r="C434" s="5"/>
    </row>
    <row r="435" spans="2:3" ht="12.75">
      <c r="B435" s="5"/>
      <c r="C435" s="5"/>
    </row>
    <row r="436" spans="2:3" ht="12.75">
      <c r="B436" s="5"/>
      <c r="C436" s="5"/>
    </row>
    <row r="437" spans="2:3" ht="12.75">
      <c r="B437" s="5"/>
      <c r="C437" s="5"/>
    </row>
    <row r="438" spans="2:3" ht="12.75">
      <c r="B438" s="5"/>
      <c r="C438" s="5"/>
    </row>
    <row r="439" spans="2:3" ht="12.75">
      <c r="B439" s="5"/>
      <c r="C439" s="5"/>
    </row>
    <row r="440" spans="2:3" ht="12.75">
      <c r="B440" s="5"/>
      <c r="C440" s="5"/>
    </row>
    <row r="441" spans="2:3" ht="12.75">
      <c r="B441" s="5"/>
      <c r="C441" s="5"/>
    </row>
    <row r="442" spans="2:3" ht="12.75">
      <c r="B442" s="5"/>
      <c r="C442" s="5"/>
    </row>
    <row r="443" spans="2:3" ht="12.75">
      <c r="B443" s="5"/>
      <c r="C443" s="5"/>
    </row>
    <row r="444" spans="2:3" ht="12.75">
      <c r="B444" s="5"/>
      <c r="C444" s="5"/>
    </row>
    <row r="445" spans="2:3" ht="12.75">
      <c r="B445" s="5"/>
      <c r="C445" s="5"/>
    </row>
    <row r="446" spans="2:3" ht="12.75">
      <c r="B446" s="5"/>
      <c r="C446" s="5"/>
    </row>
    <row r="447" spans="2:3" ht="12.75">
      <c r="B447" s="5"/>
      <c r="C447" s="5"/>
    </row>
    <row r="448" spans="2:3" ht="12.75">
      <c r="B448" s="5"/>
      <c r="C448" s="5"/>
    </row>
    <row r="449" spans="2:3" ht="12.75">
      <c r="B449" s="5"/>
      <c r="C449" s="5"/>
    </row>
    <row r="450" spans="2:3" ht="12.75">
      <c r="B450" s="5"/>
      <c r="C450" s="5"/>
    </row>
    <row r="451" spans="2:3" ht="12.75">
      <c r="B451" s="5"/>
      <c r="C451" s="5"/>
    </row>
    <row r="452" spans="2:3" ht="12.75">
      <c r="B452" s="5"/>
      <c r="C452" s="5"/>
    </row>
    <row r="453" spans="2:3" ht="12.75">
      <c r="B453" s="5"/>
      <c r="C453" s="5"/>
    </row>
    <row r="454" spans="2:3" ht="12.75">
      <c r="B454" s="5"/>
      <c r="C454" s="5"/>
    </row>
    <row r="455" spans="2:3" ht="12.75">
      <c r="B455" s="5"/>
      <c r="C455" s="5"/>
    </row>
    <row r="456" spans="2:3" ht="12.75">
      <c r="B456" s="5"/>
      <c r="C456" s="5"/>
    </row>
    <row r="457" spans="2:3" ht="12.75">
      <c r="B457" s="5"/>
      <c r="C457" s="5"/>
    </row>
    <row r="458" spans="2:3" ht="12.75">
      <c r="B458" s="5"/>
      <c r="C458" s="5"/>
    </row>
    <row r="459" spans="2:3" ht="12.75">
      <c r="B459" s="5"/>
      <c r="C459" s="5"/>
    </row>
    <row r="460" spans="2:3" ht="12.75">
      <c r="B460" s="5"/>
      <c r="C460" s="5"/>
    </row>
    <row r="461" spans="2:3" ht="12.75">
      <c r="B461" s="5"/>
      <c r="C461" s="5"/>
    </row>
    <row r="462" spans="2:3" ht="12.75">
      <c r="B462" s="5"/>
      <c r="C462" s="5"/>
    </row>
    <row r="463" spans="2:3" ht="12.75">
      <c r="B463" s="5"/>
      <c r="C463" s="5"/>
    </row>
    <row r="464" spans="2:3" ht="12.75">
      <c r="B464" s="5"/>
      <c r="C464" s="5"/>
    </row>
    <row r="465" spans="2:3" ht="12.75">
      <c r="B465" s="5"/>
      <c r="C465" s="5"/>
    </row>
    <row r="466" spans="2:3" ht="12.75">
      <c r="B466" s="5"/>
      <c r="C466" s="5"/>
    </row>
    <row r="467" spans="2:3" ht="12.75">
      <c r="B467" s="5"/>
      <c r="C467" s="5"/>
    </row>
    <row r="468" spans="2:3" ht="12.75">
      <c r="B468" s="5"/>
      <c r="C468" s="5"/>
    </row>
    <row r="469" spans="2:3" ht="12.75">
      <c r="B469" s="5"/>
      <c r="C469" s="5"/>
    </row>
    <row r="470" spans="2:3" ht="12.75">
      <c r="B470" s="5"/>
      <c r="C470" s="5"/>
    </row>
    <row r="471" spans="2:3" ht="12.75">
      <c r="B471" s="5"/>
      <c r="C471" s="5"/>
    </row>
    <row r="472" spans="2:3" ht="12.75">
      <c r="B472" s="5"/>
      <c r="C472" s="5"/>
    </row>
    <row r="473" spans="2:3" ht="12.75">
      <c r="B473" s="5"/>
      <c r="C473" s="5"/>
    </row>
    <row r="474" spans="2:3" ht="12.75">
      <c r="B474" s="5"/>
      <c r="C474" s="5"/>
    </row>
    <row r="475" spans="2:3" ht="12.75">
      <c r="B475" s="5"/>
      <c r="C475" s="5"/>
    </row>
    <row r="476" spans="2:3" ht="12.75">
      <c r="B476" s="5"/>
      <c r="C476" s="5"/>
    </row>
    <row r="477" spans="2:3" ht="12.75">
      <c r="B477" s="5"/>
      <c r="C477" s="5"/>
    </row>
    <row r="478" spans="2:3" ht="12.75">
      <c r="B478" s="5"/>
      <c r="C478" s="5"/>
    </row>
    <row r="479" spans="2:3" ht="12.75">
      <c r="B479" s="5"/>
      <c r="C479" s="5"/>
    </row>
    <row r="480" spans="2:3" ht="12.75">
      <c r="B480" s="5"/>
      <c r="C480" s="5"/>
    </row>
    <row r="481" spans="2:3" ht="12.75">
      <c r="B481" s="5"/>
      <c r="C481" s="5"/>
    </row>
    <row r="482" spans="2:3" ht="12.75">
      <c r="B482" s="5"/>
      <c r="C482" s="5"/>
    </row>
    <row r="483" spans="2:3" ht="12.75">
      <c r="B483" s="5"/>
      <c r="C483" s="5"/>
    </row>
    <row r="484" spans="2:3" ht="12.75">
      <c r="B484" s="5"/>
      <c r="C484" s="5"/>
    </row>
    <row r="485" spans="2:3" ht="12.75">
      <c r="B485" s="5"/>
      <c r="C485" s="5"/>
    </row>
    <row r="486" spans="2:3" ht="12.75">
      <c r="B486" s="5"/>
      <c r="C486" s="5"/>
    </row>
    <row r="487" spans="2:3" ht="12.75">
      <c r="B487" s="5"/>
      <c r="C487" s="5"/>
    </row>
    <row r="488" spans="2:3" ht="12.75">
      <c r="B488" s="5"/>
      <c r="C488" s="5"/>
    </row>
    <row r="489" spans="2:3" ht="12.75">
      <c r="B489" s="5"/>
      <c r="C489" s="5"/>
    </row>
    <row r="490" spans="2:3" ht="12.75">
      <c r="B490" s="5"/>
      <c r="C490" s="5"/>
    </row>
    <row r="491" spans="2:3" ht="12.75">
      <c r="B491" s="5"/>
      <c r="C491" s="5"/>
    </row>
    <row r="492" spans="2:3" ht="12.75">
      <c r="B492" s="5"/>
      <c r="C492" s="5"/>
    </row>
    <row r="493" spans="2:3" ht="12.75">
      <c r="B493" s="5"/>
      <c r="C493" s="5"/>
    </row>
    <row r="494" spans="2:3" ht="12.75">
      <c r="B494" s="5"/>
      <c r="C494" s="5"/>
    </row>
    <row r="495" spans="2:3" ht="12.75">
      <c r="B495" s="5"/>
      <c r="C495" s="5"/>
    </row>
    <row r="496" spans="2:3" ht="12.75">
      <c r="B496" s="5"/>
      <c r="C496" s="5"/>
    </row>
    <row r="497" spans="2:3" ht="12.75">
      <c r="B497" s="5"/>
      <c r="C497" s="5"/>
    </row>
    <row r="498" spans="2:3" ht="12.75">
      <c r="B498" s="5"/>
      <c r="C498" s="5"/>
    </row>
    <row r="499" spans="2:3" ht="12.75">
      <c r="B499" s="5"/>
      <c r="C499" s="5"/>
    </row>
    <row r="500" spans="2:3" ht="12.75">
      <c r="B500" s="5"/>
      <c r="C500" s="5"/>
    </row>
    <row r="501" spans="2:3" ht="12.75">
      <c r="B501" s="5"/>
      <c r="C501" s="5"/>
    </row>
    <row r="502" spans="2:3" ht="12.75">
      <c r="B502" s="5"/>
      <c r="C502" s="5"/>
    </row>
    <row r="503" spans="2:3" ht="12.75">
      <c r="B503" s="5"/>
      <c r="C503" s="5"/>
    </row>
    <row r="504" spans="2:3" ht="12.75">
      <c r="B504" s="5"/>
      <c r="C504" s="5"/>
    </row>
    <row r="505" spans="2:3" ht="12.75">
      <c r="B505" s="5"/>
      <c r="C505" s="5"/>
    </row>
    <row r="506" spans="2:3" ht="12.75">
      <c r="B506" s="5"/>
      <c r="C506" s="5"/>
    </row>
    <row r="507" spans="2:3" ht="12.75">
      <c r="B507" s="5"/>
      <c r="C507" s="5"/>
    </row>
    <row r="508" spans="2:3" ht="12.75">
      <c r="B508" s="5"/>
      <c r="C508" s="5"/>
    </row>
    <row r="509" spans="2:3" ht="12.75">
      <c r="B509" s="5"/>
      <c r="C509" s="5"/>
    </row>
    <row r="510" spans="2:3" ht="12.75">
      <c r="B510" s="5"/>
      <c r="C510" s="5"/>
    </row>
    <row r="511" spans="2:3" ht="12.75">
      <c r="B511" s="5"/>
      <c r="C511" s="5"/>
    </row>
    <row r="512" spans="2:3" ht="12.75">
      <c r="B512" s="5"/>
      <c r="C512" s="5"/>
    </row>
    <row r="513" spans="2:3" ht="12.75">
      <c r="B513" s="5"/>
      <c r="C513" s="5"/>
    </row>
    <row r="514" spans="2:3" ht="12.75">
      <c r="B514" s="5"/>
      <c r="C514" s="5"/>
    </row>
    <row r="515" spans="2:3" ht="12.75">
      <c r="B515" s="5"/>
      <c r="C515" s="5"/>
    </row>
    <row r="516" spans="2:3" ht="12.75">
      <c r="B516" s="5"/>
      <c r="C516" s="5"/>
    </row>
    <row r="517" spans="2:3" ht="12.75">
      <c r="B517" s="5"/>
      <c r="C517" s="5"/>
    </row>
    <row r="518" spans="2:3" ht="12.75">
      <c r="B518" s="5"/>
      <c r="C518" s="5"/>
    </row>
    <row r="519" spans="2:3" ht="12.75">
      <c r="B519" s="5"/>
      <c r="C519" s="5"/>
    </row>
    <row r="520" spans="2:3" ht="12.75">
      <c r="B520" s="5"/>
      <c r="C520" s="5"/>
    </row>
    <row r="521" spans="2:3" ht="12.75">
      <c r="B521" s="5"/>
      <c r="C521" s="5"/>
    </row>
    <row r="522" spans="2:3" ht="12.75">
      <c r="B522" s="5"/>
      <c r="C522" s="5"/>
    </row>
    <row r="523" spans="2:3" ht="12.75">
      <c r="B523" s="5"/>
      <c r="C523" s="5"/>
    </row>
    <row r="524" spans="2:3" ht="12.75">
      <c r="B524" s="5"/>
      <c r="C524" s="5"/>
    </row>
    <row r="525" spans="2:3" ht="12.75">
      <c r="B525" s="5"/>
      <c r="C525" s="5"/>
    </row>
    <row r="526" spans="2:3" ht="12.75">
      <c r="B526" s="5"/>
      <c r="C526" s="5"/>
    </row>
    <row r="527" spans="2:3" ht="12.75">
      <c r="B527" s="5"/>
      <c r="C527" s="5"/>
    </row>
    <row r="528" spans="2:3" ht="12.75">
      <c r="B528" s="5"/>
      <c r="C528" s="5"/>
    </row>
    <row r="529" spans="2:3" ht="12.75">
      <c r="B529" s="5"/>
      <c r="C529" s="5"/>
    </row>
    <row r="530" spans="2:3" ht="12.75">
      <c r="B530" s="5"/>
      <c r="C530" s="5"/>
    </row>
    <row r="531" spans="2:3" ht="12.75">
      <c r="B531" s="5"/>
      <c r="C531" s="5"/>
    </row>
    <row r="532" spans="2:3" ht="12.75">
      <c r="B532" s="5"/>
      <c r="C532" s="5"/>
    </row>
    <row r="533" spans="2:3" ht="12.75">
      <c r="B533" s="5"/>
      <c r="C533" s="5"/>
    </row>
    <row r="534" spans="2:3" ht="12.75">
      <c r="B534" s="5"/>
      <c r="C534" s="5"/>
    </row>
    <row r="535" spans="2:3" ht="12.75">
      <c r="B535" s="5"/>
      <c r="C535" s="5"/>
    </row>
    <row r="536" spans="2:3" ht="12.75">
      <c r="B536" s="5"/>
      <c r="C536" s="5"/>
    </row>
    <row r="537" spans="2:3" ht="12.75">
      <c r="B537" s="5"/>
      <c r="C537" s="5"/>
    </row>
    <row r="538" spans="2:3" ht="12.75">
      <c r="B538" s="5"/>
      <c r="C538" s="5"/>
    </row>
    <row r="539" spans="2:3" ht="12.75">
      <c r="B539" s="5"/>
      <c r="C539" s="5"/>
    </row>
    <row r="540" spans="2:3" ht="12.75">
      <c r="B540" s="5"/>
      <c r="C540" s="5"/>
    </row>
    <row r="541" spans="2:3" ht="12.75">
      <c r="B541" s="5"/>
      <c r="C541" s="5"/>
    </row>
    <row r="542" spans="2:3" ht="12.75">
      <c r="B542" s="5"/>
      <c r="C542" s="5"/>
    </row>
    <row r="543" spans="2:3" ht="12.75">
      <c r="B543" s="5"/>
      <c r="C543" s="5"/>
    </row>
    <row r="544" spans="2:3" ht="12.75">
      <c r="B544" s="5"/>
      <c r="C544" s="5"/>
    </row>
    <row r="545" spans="2:3" ht="12.75">
      <c r="B545" s="5"/>
      <c r="C545" s="5"/>
    </row>
    <row r="546" spans="2:3" ht="12.75">
      <c r="B546" s="5"/>
      <c r="C546" s="5"/>
    </row>
    <row r="547" spans="2:3" ht="12.75">
      <c r="B547" s="5"/>
      <c r="C547" s="5"/>
    </row>
    <row r="548" spans="2:3" ht="12.75">
      <c r="B548" s="5"/>
      <c r="C548" s="5"/>
    </row>
    <row r="549" spans="2:3" ht="12.75">
      <c r="B549" s="5"/>
      <c r="C549" s="5"/>
    </row>
    <row r="550" spans="2:3" ht="12.75">
      <c r="B550" s="5"/>
      <c r="C550" s="5"/>
    </row>
    <row r="551" spans="2:3" ht="12.75">
      <c r="B551" s="5"/>
      <c r="C551" s="5"/>
    </row>
    <row r="552" spans="2:3" ht="12.75">
      <c r="B552" s="5"/>
      <c r="C552" s="5"/>
    </row>
    <row r="553" spans="2:3" ht="12.75">
      <c r="B553" s="5"/>
      <c r="C553" s="5"/>
    </row>
    <row r="554" spans="2:3" ht="12.75">
      <c r="B554" s="5"/>
      <c r="C554" s="5"/>
    </row>
    <row r="555" spans="2:3" ht="12.75">
      <c r="B555" s="5"/>
      <c r="C555" s="5"/>
    </row>
    <row r="556" spans="2:3" ht="12.75">
      <c r="B556" s="5"/>
      <c r="C556" s="5"/>
    </row>
    <row r="557" spans="2:3" ht="12.75">
      <c r="B557" s="5"/>
      <c r="C557" s="5"/>
    </row>
    <row r="558" spans="2:3" ht="12.75">
      <c r="B558" s="5"/>
      <c r="C558" s="5"/>
    </row>
    <row r="559" spans="2:3" ht="12.75">
      <c r="B559" s="5"/>
      <c r="C559" s="5"/>
    </row>
    <row r="560" spans="2:3" ht="12.75">
      <c r="B560" s="5"/>
      <c r="C560" s="5"/>
    </row>
    <row r="561" spans="2:3" ht="12.75">
      <c r="B561" s="5"/>
      <c r="C561" s="5"/>
    </row>
    <row r="562" spans="2:3" ht="12.75">
      <c r="B562" s="5"/>
      <c r="C562" s="5"/>
    </row>
    <row r="563" spans="2:3" ht="12.75">
      <c r="B563" s="5"/>
      <c r="C563" s="5"/>
    </row>
    <row r="564" spans="2:3" ht="12.75">
      <c r="B564" s="5"/>
      <c r="C564" s="5"/>
    </row>
    <row r="565" spans="2:3" ht="12.75">
      <c r="B565" s="5"/>
      <c r="C565" s="5"/>
    </row>
    <row r="566" spans="2:3" ht="12.75">
      <c r="B566" s="5"/>
      <c r="C566" s="5"/>
    </row>
    <row r="567" spans="2:3" ht="12.75">
      <c r="B567" s="5"/>
      <c r="C567" s="5"/>
    </row>
    <row r="568" spans="2:3" ht="12.75">
      <c r="B568" s="5"/>
      <c r="C568" s="5"/>
    </row>
    <row r="569" spans="2:3" ht="12.75">
      <c r="B569" s="5"/>
      <c r="C569" s="5"/>
    </row>
    <row r="570" spans="2:3" ht="12.75">
      <c r="B570" s="5"/>
      <c r="C570" s="5"/>
    </row>
    <row r="571" spans="2:3" ht="12.75">
      <c r="B571" s="5"/>
      <c r="C571" s="5"/>
    </row>
    <row r="572" spans="2:3" ht="12.75">
      <c r="B572" s="5"/>
      <c r="C572" s="5"/>
    </row>
    <row r="573" spans="2:3" ht="12.75">
      <c r="B573" s="5"/>
      <c r="C573" s="5"/>
    </row>
    <row r="574" spans="2:3" ht="12.75">
      <c r="B574" s="5"/>
      <c r="C574" s="5"/>
    </row>
    <row r="575" spans="2:3" ht="12.75">
      <c r="B575" s="5"/>
      <c r="C575" s="5"/>
    </row>
    <row r="576" spans="2:3" ht="12.75">
      <c r="B576" s="5"/>
      <c r="C576" s="5"/>
    </row>
    <row r="577" spans="2:3" ht="12.75">
      <c r="B577" s="5"/>
      <c r="C577" s="5"/>
    </row>
    <row r="578" spans="2:3" ht="12.75">
      <c r="B578" s="5"/>
      <c r="C578" s="5"/>
    </row>
    <row r="579" spans="2:3" ht="12.75">
      <c r="B579" s="5"/>
      <c r="C579" s="5"/>
    </row>
    <row r="580" spans="2:3" ht="12.75">
      <c r="B580" s="5"/>
      <c r="C580" s="5"/>
    </row>
    <row r="581" spans="2:3" ht="12.75">
      <c r="B581" s="5"/>
      <c r="C581" s="5"/>
    </row>
    <row r="582" spans="2:3" ht="12.75">
      <c r="B582" s="5"/>
      <c r="C582" s="5"/>
    </row>
    <row r="583" spans="2:3" ht="12.75">
      <c r="B583" s="5"/>
      <c r="C583" s="5"/>
    </row>
    <row r="584" spans="2:3" ht="12.75">
      <c r="B584" s="5"/>
      <c r="C584" s="5"/>
    </row>
    <row r="585" spans="2:3" ht="12.75">
      <c r="B585" s="5"/>
      <c r="C585" s="5"/>
    </row>
    <row r="586" spans="2:3" ht="12.75">
      <c r="B586" s="5"/>
      <c r="C586" s="5"/>
    </row>
    <row r="587" spans="2:3" ht="12.75">
      <c r="B587" s="5"/>
      <c r="C587" s="5"/>
    </row>
    <row r="588" spans="2:3" ht="12.75">
      <c r="B588" s="5"/>
      <c r="C588" s="5"/>
    </row>
    <row r="589" spans="2:3" ht="12.75">
      <c r="B589" s="5"/>
      <c r="C589" s="5"/>
    </row>
    <row r="590" spans="2:3" ht="12.75">
      <c r="B590" s="5"/>
      <c r="C590" s="5"/>
    </row>
    <row r="591" spans="2:3" ht="12.75">
      <c r="B591" s="5"/>
      <c r="C591" s="5"/>
    </row>
    <row r="592" spans="2:3" ht="12.75">
      <c r="B592" s="5"/>
      <c r="C592" s="5"/>
    </row>
    <row r="593" spans="2:3" ht="12.75">
      <c r="B593" s="5"/>
      <c r="C593" s="5"/>
    </row>
    <row r="594" spans="2:3" ht="12.75">
      <c r="B594" s="5"/>
      <c r="C594" s="5"/>
    </row>
    <row r="595" spans="2:3" ht="12.75">
      <c r="B595" s="5"/>
      <c r="C595" s="5"/>
    </row>
    <row r="596" spans="2:3" ht="12.75">
      <c r="B596" s="5"/>
      <c r="C596" s="5"/>
    </row>
    <row r="597" spans="2:3" ht="12.75">
      <c r="B597" s="5"/>
      <c r="C597" s="5"/>
    </row>
    <row r="598" spans="2:3" ht="12.75">
      <c r="B598" s="5"/>
      <c r="C598" s="5"/>
    </row>
    <row r="599" spans="2:3" ht="12.75">
      <c r="B599" s="5"/>
      <c r="C599" s="5"/>
    </row>
    <row r="600" spans="2:3" ht="12.75">
      <c r="B600" s="5"/>
      <c r="C600" s="5"/>
    </row>
    <row r="601" spans="2:3" ht="12.75">
      <c r="B601" s="5"/>
      <c r="C601" s="5"/>
    </row>
    <row r="602" spans="2:3" ht="12.75">
      <c r="B602" s="5"/>
      <c r="C602" s="5"/>
    </row>
    <row r="603" spans="2:3" ht="12.75">
      <c r="B603" s="5"/>
      <c r="C603" s="5"/>
    </row>
    <row r="604" spans="2:3" ht="12.75">
      <c r="B604" s="5"/>
      <c r="C604" s="5"/>
    </row>
    <row r="605" spans="2:3" ht="12.75">
      <c r="B605" s="5"/>
      <c r="C605" s="5"/>
    </row>
    <row r="606" spans="2:3" ht="12.75">
      <c r="B606" s="5"/>
      <c r="C606" s="5"/>
    </row>
    <row r="607" spans="2:3" ht="12.75">
      <c r="B607" s="5"/>
      <c r="C607" s="5"/>
    </row>
    <row r="608" spans="2:3" ht="12.75">
      <c r="B608" s="5"/>
      <c r="C608" s="5"/>
    </row>
    <row r="609" spans="2:3" ht="12.75">
      <c r="B609" s="5"/>
      <c r="C609" s="5"/>
    </row>
    <row r="610" spans="2:3" ht="12.75">
      <c r="B610" s="5"/>
      <c r="C610" s="5"/>
    </row>
    <row r="611" spans="2:3" ht="12.75">
      <c r="B611" s="5"/>
      <c r="C611" s="5"/>
    </row>
    <row r="612" spans="2:3" ht="12.75">
      <c r="B612" s="5"/>
      <c r="C612" s="5"/>
    </row>
    <row r="613" spans="2:3" ht="12.75">
      <c r="B613" s="5"/>
      <c r="C613" s="5"/>
    </row>
    <row r="614" spans="2:3" ht="12.75">
      <c r="B614" s="5"/>
      <c r="C614" s="5"/>
    </row>
    <row r="615" spans="2:3" ht="12.75">
      <c r="B615" s="5"/>
      <c r="C615" s="5"/>
    </row>
    <row r="616" spans="2:3" ht="12.75">
      <c r="B616" s="5"/>
      <c r="C616" s="5"/>
    </row>
    <row r="617" spans="2:3" ht="12.75">
      <c r="B617" s="5"/>
      <c r="C617" s="5"/>
    </row>
    <row r="618" spans="2:3" ht="12.75">
      <c r="B618" s="5"/>
      <c r="C618" s="5"/>
    </row>
    <row r="619" spans="2:3" ht="12.75">
      <c r="B619" s="5"/>
      <c r="C619" s="5"/>
    </row>
    <row r="620" spans="2:3" ht="12.75">
      <c r="B620" s="5"/>
      <c r="C620" s="5"/>
    </row>
    <row r="621" spans="2:3" ht="12.75">
      <c r="B621" s="5"/>
      <c r="C621" s="5"/>
    </row>
    <row r="622" spans="2:3" ht="12.75">
      <c r="B622" s="5"/>
      <c r="C622" s="5"/>
    </row>
    <row r="623" spans="2:3" ht="12.75">
      <c r="B623" s="5"/>
      <c r="C623" s="5"/>
    </row>
    <row r="624" spans="2:3" ht="12.75">
      <c r="B624" s="5"/>
      <c r="C624" s="5"/>
    </row>
    <row r="625" spans="2:3" ht="12.75">
      <c r="B625" s="5"/>
      <c r="C625" s="5"/>
    </row>
    <row r="626" spans="2:3" ht="12.75">
      <c r="B626" s="5"/>
      <c r="C626" s="5"/>
    </row>
    <row r="627" spans="2:3" ht="12.75">
      <c r="B627" s="5"/>
      <c r="C627" s="5"/>
    </row>
    <row r="628" spans="2:3" ht="12.75">
      <c r="B628" s="5"/>
      <c r="C628" s="5"/>
    </row>
    <row r="629" spans="2:3" ht="12.75">
      <c r="B629" s="5"/>
      <c r="C629" s="5"/>
    </row>
    <row r="630" spans="2:3" ht="12.75">
      <c r="B630" s="5"/>
      <c r="C630" s="5"/>
    </row>
    <row r="631" spans="2:3" ht="12.75">
      <c r="B631" s="5"/>
      <c r="C631" s="5"/>
    </row>
    <row r="632" spans="2:3" ht="12.75">
      <c r="B632" s="5"/>
      <c r="C632" s="5"/>
    </row>
    <row r="633" spans="2:3" ht="12.75">
      <c r="B633" s="5"/>
      <c r="C633" s="5"/>
    </row>
    <row r="634" spans="2:3" ht="12.75">
      <c r="B634" s="5"/>
      <c r="C634" s="5"/>
    </row>
    <row r="635" spans="2:3" ht="12.75">
      <c r="B635" s="5"/>
      <c r="C635" s="5"/>
    </row>
    <row r="636" spans="2:3" ht="12.75">
      <c r="B636" s="5"/>
      <c r="C636" s="5"/>
    </row>
    <row r="637" spans="2:3" ht="12.75">
      <c r="B637" s="5"/>
      <c r="C637" s="5"/>
    </row>
    <row r="638" spans="2:3" ht="12.75">
      <c r="B638" s="5"/>
      <c r="C638" s="5"/>
    </row>
    <row r="639" spans="2:3" ht="12.75">
      <c r="B639" s="5"/>
      <c r="C639" s="5"/>
    </row>
    <row r="640" spans="2:3" ht="12.75">
      <c r="B640" s="5"/>
      <c r="C640" s="5"/>
    </row>
    <row r="641" spans="2:3" ht="12.75">
      <c r="B641" s="5"/>
      <c r="C641" s="5"/>
    </row>
    <row r="642" spans="2:3" ht="12.75">
      <c r="B642" s="5"/>
      <c r="C642" s="5"/>
    </row>
    <row r="643" spans="2:3" ht="12.75">
      <c r="B643" s="5"/>
      <c r="C643" s="5"/>
    </row>
    <row r="644" spans="2:3" ht="12.75">
      <c r="B644" s="5"/>
      <c r="C644" s="5"/>
    </row>
    <row r="645" spans="2:3" ht="12.75">
      <c r="B645" s="5"/>
      <c r="C645" s="5"/>
    </row>
    <row r="646" spans="2:3" ht="12.75">
      <c r="B646" s="5"/>
      <c r="C646" s="5"/>
    </row>
    <row r="647" spans="2:3" ht="12.75">
      <c r="B647" s="5"/>
      <c r="C647" s="5"/>
    </row>
    <row r="648" spans="2:3" ht="12.75">
      <c r="B648" s="5"/>
      <c r="C648" s="5"/>
    </row>
    <row r="649" spans="2:3" ht="12.75">
      <c r="B649" s="5"/>
      <c r="C649" s="5"/>
    </row>
    <row r="650" spans="2:3" ht="12.75">
      <c r="B650" s="5"/>
      <c r="C650" s="5"/>
    </row>
    <row r="651" spans="2:3" ht="12.75">
      <c r="B651" s="5"/>
      <c r="C651" s="5"/>
    </row>
    <row r="652" spans="2:3" ht="12.75">
      <c r="B652" s="5"/>
      <c r="C652" s="5"/>
    </row>
    <row r="653" spans="2:3" ht="12.75">
      <c r="B653" s="5"/>
      <c r="C653" s="5"/>
    </row>
    <row r="654" spans="2:3" ht="12.75">
      <c r="B654" s="5"/>
      <c r="C654" s="5"/>
    </row>
    <row r="655" spans="2:3" ht="12.75">
      <c r="B655" s="5"/>
      <c r="C655" s="5"/>
    </row>
    <row r="656" spans="2:3" ht="12.75">
      <c r="B656" s="5"/>
      <c r="C656" s="5"/>
    </row>
    <row r="657" spans="2:3" ht="12.75">
      <c r="B657" s="5"/>
      <c r="C657" s="5"/>
    </row>
    <row r="658" spans="2:3" ht="12.75">
      <c r="B658" s="5"/>
      <c r="C658" s="5"/>
    </row>
    <row r="659" spans="2:3" ht="12.75">
      <c r="B659" s="5"/>
      <c r="C659" s="5"/>
    </row>
    <row r="660" spans="2:3" ht="12.75">
      <c r="B660" s="5"/>
      <c r="C660" s="5"/>
    </row>
    <row r="661" spans="2:3" ht="12.75">
      <c r="B661" s="5"/>
      <c r="C661" s="5"/>
    </row>
    <row r="662" spans="2:3" ht="12.75">
      <c r="B662" s="5"/>
      <c r="C662" s="5"/>
    </row>
    <row r="663" spans="2:3" ht="12.75">
      <c r="B663" s="5"/>
      <c r="C663" s="5"/>
    </row>
    <row r="664" spans="2:3" ht="12.75">
      <c r="B664" s="5"/>
      <c r="C664" s="5"/>
    </row>
    <row r="665" spans="2:3" ht="12.75">
      <c r="B665" s="5"/>
      <c r="C665" s="5"/>
    </row>
    <row r="666" spans="2:3" ht="12.75">
      <c r="B666" s="5"/>
      <c r="C666" s="5"/>
    </row>
    <row r="667" spans="2:3" ht="12.75">
      <c r="B667" s="5"/>
      <c r="C667" s="5"/>
    </row>
    <row r="668" spans="2:3" ht="12.75">
      <c r="B668" s="5"/>
      <c r="C668" s="5"/>
    </row>
    <row r="669" spans="2:3" ht="12.75">
      <c r="B669" s="5"/>
      <c r="C669" s="5"/>
    </row>
    <row r="670" spans="2:3" ht="12.75">
      <c r="B670" s="5"/>
      <c r="C670" s="5"/>
    </row>
    <row r="671" spans="2:3" ht="12.75">
      <c r="B671" s="5"/>
      <c r="C671" s="5"/>
    </row>
    <row r="672" spans="2:3" ht="12.75">
      <c r="B672" s="5"/>
      <c r="C672" s="5"/>
    </row>
    <row r="673" spans="2:3" ht="12.75">
      <c r="B673" s="5"/>
      <c r="C673" s="5"/>
    </row>
    <row r="674" spans="2:3" ht="12.75">
      <c r="B674" s="5"/>
      <c r="C674" s="5"/>
    </row>
    <row r="675" spans="2:3" ht="12.75">
      <c r="B675" s="5"/>
      <c r="C675" s="5"/>
    </row>
    <row r="676" spans="2:3" ht="12.75">
      <c r="B676" s="5"/>
      <c r="C676" s="5"/>
    </row>
    <row r="677" spans="2:3" ht="12.75">
      <c r="B677" s="5"/>
      <c r="C677" s="5"/>
    </row>
    <row r="678" spans="2:3" ht="12.75">
      <c r="B678" s="5"/>
      <c r="C678" s="5"/>
    </row>
    <row r="679" spans="2:3" ht="12.75">
      <c r="B679" s="5"/>
      <c r="C679" s="5"/>
    </row>
    <row r="680" spans="2:3" ht="12.75">
      <c r="B680" s="5"/>
      <c r="C680" s="5"/>
    </row>
    <row r="681" spans="2:3" ht="12.75">
      <c r="B681" s="5"/>
      <c r="C681" s="5"/>
    </row>
    <row r="682" spans="2:3" ht="12.75">
      <c r="B682" s="5"/>
      <c r="C682" s="5"/>
    </row>
    <row r="683" spans="2:3" ht="12.75">
      <c r="B683" s="5"/>
      <c r="C683" s="5"/>
    </row>
    <row r="684" spans="2:3" ht="12.75">
      <c r="B684" s="5"/>
      <c r="C684" s="5"/>
    </row>
    <row r="685" spans="2:3" ht="12.75">
      <c r="B685" s="5"/>
      <c r="C685" s="5"/>
    </row>
    <row r="686" spans="2:3" ht="12.75">
      <c r="B686" s="5"/>
      <c r="C686" s="5"/>
    </row>
    <row r="687" spans="2:3" ht="12.75">
      <c r="B687" s="5"/>
      <c r="C687" s="5"/>
    </row>
    <row r="688" spans="2:3" ht="12.75">
      <c r="B688" s="5"/>
      <c r="C688" s="5"/>
    </row>
    <row r="689" spans="2:3" ht="12.75">
      <c r="B689" s="5"/>
      <c r="C689" s="5"/>
    </row>
    <row r="690" spans="2:3" ht="12.75">
      <c r="B690" s="5"/>
      <c r="C690" s="5"/>
    </row>
    <row r="691" spans="2:3" ht="12.75">
      <c r="B691" s="5"/>
      <c r="C691" s="5"/>
    </row>
    <row r="692" spans="2:3" ht="12.75">
      <c r="B692" s="5"/>
      <c r="C692" s="5"/>
    </row>
    <row r="693" spans="2:3" ht="12.75">
      <c r="B693" s="5"/>
      <c r="C693" s="5"/>
    </row>
    <row r="694" spans="2:3" ht="12.75">
      <c r="B694" s="5"/>
      <c r="C694" s="5"/>
    </row>
    <row r="695" spans="2:3" ht="12.75">
      <c r="B695" s="5"/>
      <c r="C695" s="5"/>
    </row>
    <row r="696" spans="2:3" ht="12.75">
      <c r="B696" s="5"/>
      <c r="C696" s="5"/>
    </row>
    <row r="697" spans="2:3" ht="12.75">
      <c r="B697" s="5"/>
      <c r="C697" s="5"/>
    </row>
    <row r="698" spans="2:3" ht="12.75">
      <c r="B698" s="5"/>
      <c r="C698" s="5"/>
    </row>
    <row r="699" spans="2:3" ht="12.75">
      <c r="B699" s="5"/>
      <c r="C699" s="5"/>
    </row>
    <row r="700" spans="2:3" ht="12.75">
      <c r="B700" s="5"/>
      <c r="C700" s="5"/>
    </row>
    <row r="701" spans="2:3" ht="12.75">
      <c r="B701" s="5"/>
      <c r="C701" s="5"/>
    </row>
    <row r="702" spans="2:3" ht="12.75">
      <c r="B702" s="5"/>
      <c r="C702" s="5"/>
    </row>
    <row r="703" spans="2:3" ht="12.75">
      <c r="B703" s="5"/>
      <c r="C703" s="5"/>
    </row>
    <row r="704" spans="2:3" ht="12.75">
      <c r="B704" s="5"/>
      <c r="C704" s="5"/>
    </row>
    <row r="705" spans="2:3" ht="12.75">
      <c r="B705" s="5"/>
      <c r="C705" s="5"/>
    </row>
    <row r="706" spans="2:3" ht="12.75">
      <c r="B706" s="5"/>
      <c r="C706" s="5"/>
    </row>
    <row r="707" spans="2:3" ht="12.75">
      <c r="B707" s="5"/>
      <c r="C707" s="5"/>
    </row>
    <row r="708" spans="2:3" ht="12.75">
      <c r="B708" s="5"/>
      <c r="C708" s="5"/>
    </row>
    <row r="709" spans="2:3" ht="12.75">
      <c r="B709" s="5"/>
      <c r="C709" s="5"/>
    </row>
    <row r="710" spans="2:3" ht="12.75">
      <c r="B710" s="5"/>
      <c r="C710" s="5"/>
    </row>
    <row r="711" spans="2:3" ht="12.75">
      <c r="B711" s="5"/>
      <c r="C711" s="5"/>
    </row>
    <row r="712" spans="2:3" ht="12.75">
      <c r="B712" s="5"/>
      <c r="C712" s="5"/>
    </row>
    <row r="713" spans="2:3" ht="12.75">
      <c r="B713" s="5"/>
      <c r="C713" s="5"/>
    </row>
    <row r="714" spans="2:3" ht="12.75">
      <c r="B714" s="5"/>
      <c r="C714" s="5"/>
    </row>
    <row r="715" spans="2:3" ht="12.75">
      <c r="B715" s="5"/>
      <c r="C715" s="5"/>
    </row>
    <row r="716" spans="2:3" ht="12.75">
      <c r="B716" s="5"/>
      <c r="C716" s="5"/>
    </row>
    <row r="717" spans="2:3" ht="12.75">
      <c r="B717" s="5"/>
      <c r="C717" s="5"/>
    </row>
    <row r="718" spans="2:3" ht="12.75">
      <c r="B718" s="5"/>
      <c r="C718" s="5"/>
    </row>
    <row r="719" spans="2:3" ht="12.75">
      <c r="B719" s="5"/>
      <c r="C719" s="5"/>
    </row>
    <row r="720" spans="2:3" ht="12.75">
      <c r="B720" s="5"/>
      <c r="C720" s="5"/>
    </row>
    <row r="721" spans="2:3" ht="12.75">
      <c r="B721" s="5"/>
      <c r="C721" s="5"/>
    </row>
    <row r="722" spans="2:3" ht="12.75">
      <c r="B722" s="5"/>
      <c r="C722" s="5"/>
    </row>
    <row r="723" spans="2:3" ht="12.75">
      <c r="B723" s="5"/>
      <c r="C723" s="5"/>
    </row>
    <row r="724" spans="2:3" ht="12.75">
      <c r="B724" s="5"/>
      <c r="C724" s="5"/>
    </row>
    <row r="725" spans="2:3" ht="12.75">
      <c r="B725" s="5"/>
      <c r="C725" s="5"/>
    </row>
    <row r="726" spans="2:3" ht="12.75">
      <c r="B726" s="5"/>
      <c r="C726" s="5"/>
    </row>
    <row r="727" spans="2:3" ht="12.75">
      <c r="B727" s="5"/>
      <c r="C727" s="5"/>
    </row>
    <row r="728" spans="2:3" ht="12.75">
      <c r="B728" s="5"/>
      <c r="C728" s="5"/>
    </row>
    <row r="729" spans="2:3" ht="12.75">
      <c r="B729" s="5"/>
      <c r="C729" s="5"/>
    </row>
    <row r="730" spans="2:3" ht="12.75">
      <c r="B730" s="5"/>
      <c r="C730" s="5"/>
    </row>
    <row r="731" spans="2:3" ht="12.75">
      <c r="B731" s="5"/>
      <c r="C731" s="5"/>
    </row>
    <row r="732" spans="2:3" ht="12.75">
      <c r="B732" s="5"/>
      <c r="C732" s="5"/>
    </row>
    <row r="733" spans="2:3" ht="12.75">
      <c r="B733" s="5"/>
      <c r="C733" s="5"/>
    </row>
    <row r="734" spans="2:3" ht="12.75">
      <c r="B734" s="5"/>
      <c r="C734" s="5"/>
    </row>
    <row r="735" spans="2:3" ht="12.75">
      <c r="B735" s="5"/>
      <c r="C735" s="5"/>
    </row>
    <row r="736" spans="2:3" ht="12.75">
      <c r="B736" s="5"/>
      <c r="C736" s="5"/>
    </row>
    <row r="737" spans="2:3" ht="12.75">
      <c r="B737" s="5"/>
      <c r="C737" s="5"/>
    </row>
    <row r="738" spans="2:3" ht="12.75">
      <c r="B738" s="5"/>
      <c r="C738" s="5"/>
    </row>
    <row r="739" spans="2:3" ht="12.75">
      <c r="B739" s="5"/>
      <c r="C739" s="5"/>
    </row>
    <row r="740" spans="2:3" ht="12.75">
      <c r="B740" s="5"/>
      <c r="C740" s="5"/>
    </row>
    <row r="741" spans="2:3" ht="12.75">
      <c r="B741" s="5"/>
      <c r="C741" s="5"/>
    </row>
    <row r="742" spans="2:3" ht="12.75">
      <c r="B742" s="5"/>
      <c r="C742" s="5"/>
    </row>
    <row r="743" spans="2:3" ht="12.75">
      <c r="B743" s="5"/>
      <c r="C743" s="5"/>
    </row>
    <row r="744" spans="2:3" ht="12.75">
      <c r="B744" s="5"/>
      <c r="C744" s="5"/>
    </row>
    <row r="745" spans="2:3" ht="12.75">
      <c r="B745" s="5"/>
      <c r="C745" s="5"/>
    </row>
    <row r="746" spans="2:3" ht="12.75">
      <c r="B746" s="5"/>
      <c r="C746" s="5"/>
    </row>
    <row r="747" spans="2:3" ht="12.75">
      <c r="B747" s="5"/>
      <c r="C747" s="5"/>
    </row>
    <row r="748" spans="2:3" ht="12.75">
      <c r="B748" s="5"/>
      <c r="C748" s="5"/>
    </row>
    <row r="749" spans="2:3" ht="12.75">
      <c r="B749" s="5"/>
      <c r="C749" s="5"/>
    </row>
    <row r="750" spans="2:3" ht="12.75">
      <c r="B750" s="5"/>
      <c r="C750" s="5"/>
    </row>
    <row r="751" spans="2:3" ht="12.75">
      <c r="B751" s="5"/>
      <c r="C751" s="5"/>
    </row>
    <row r="752" spans="2:3" ht="12.75">
      <c r="B752" s="5"/>
      <c r="C752" s="5"/>
    </row>
    <row r="753" spans="2:3" ht="12.75">
      <c r="B753" s="5"/>
      <c r="C753" s="5"/>
    </row>
    <row r="754" spans="2:3" ht="12.75">
      <c r="B754" s="5"/>
      <c r="C754" s="5"/>
    </row>
    <row r="755" spans="2:3" ht="12.75">
      <c r="B755" s="5"/>
      <c r="C755" s="5"/>
    </row>
    <row r="756" spans="2:3" ht="12.75">
      <c r="B756" s="5"/>
      <c r="C756" s="5"/>
    </row>
    <row r="757" spans="2:3" ht="12.75">
      <c r="B757" s="5"/>
      <c r="C757" s="5"/>
    </row>
    <row r="758" spans="2:3" ht="12.75">
      <c r="B758" s="5"/>
      <c r="C758" s="5"/>
    </row>
    <row r="759" spans="2:3" ht="12.75">
      <c r="B759" s="5"/>
      <c r="C759" s="5"/>
    </row>
    <row r="760" spans="2:3" ht="12.75">
      <c r="B760" s="5"/>
      <c r="C760" s="5"/>
    </row>
    <row r="761" spans="2:3" ht="12.75">
      <c r="B761" s="5"/>
      <c r="C761" s="5"/>
    </row>
    <row r="762" spans="2:3" ht="12.75">
      <c r="B762" s="5"/>
      <c r="C762" s="5"/>
    </row>
    <row r="763" spans="2:3" ht="12.75">
      <c r="B763" s="5"/>
      <c r="C763" s="5"/>
    </row>
    <row r="764" spans="2:3" ht="12.75">
      <c r="B764" s="5"/>
      <c r="C764" s="5"/>
    </row>
    <row r="765" spans="2:3" ht="12.75">
      <c r="B765" s="5"/>
      <c r="C765" s="5"/>
    </row>
    <row r="766" spans="2:3" ht="12.75">
      <c r="B766" s="5"/>
      <c r="C766" s="5"/>
    </row>
    <row r="767" spans="2:3" ht="12.75">
      <c r="B767" s="5"/>
      <c r="C767" s="5"/>
    </row>
    <row r="768" spans="2:3" ht="12.75">
      <c r="B768" s="5"/>
      <c r="C768" s="5"/>
    </row>
    <row r="769" spans="2:3" ht="12.75">
      <c r="B769" s="5"/>
      <c r="C769" s="5"/>
    </row>
    <row r="770" spans="2:3" ht="12.75">
      <c r="B770" s="5"/>
      <c r="C770" s="5"/>
    </row>
    <row r="771" spans="2:3" ht="12.75">
      <c r="B771" s="5"/>
      <c r="C771" s="5"/>
    </row>
    <row r="772" spans="2:3" ht="12.75">
      <c r="B772" s="5"/>
      <c r="C772" s="5"/>
    </row>
    <row r="773" spans="2:3" ht="12.75">
      <c r="B773" s="5"/>
      <c r="C773" s="5"/>
    </row>
    <row r="774" spans="2:3" ht="12.75">
      <c r="B774" s="5"/>
      <c r="C774" s="5"/>
    </row>
    <row r="775" spans="2:3" ht="12.75">
      <c r="B775" s="5"/>
      <c r="C775" s="5"/>
    </row>
    <row r="776" spans="2:3" ht="12.75">
      <c r="B776" s="5"/>
      <c r="C776" s="5"/>
    </row>
    <row r="777" spans="2:3" ht="12.75">
      <c r="B777" s="5"/>
      <c r="C777" s="5"/>
    </row>
    <row r="778" spans="2:3" ht="12.75">
      <c r="B778" s="5"/>
      <c r="C778" s="5"/>
    </row>
    <row r="779" spans="2:3" ht="12.75">
      <c r="B779" s="5"/>
      <c r="C779" s="5"/>
    </row>
    <row r="780" spans="2:3" ht="12.75">
      <c r="B780" s="5"/>
      <c r="C780" s="5"/>
    </row>
    <row r="781" spans="2:3" ht="12.75">
      <c r="B781" s="5"/>
      <c r="C781" s="5"/>
    </row>
    <row r="782" spans="2:3" ht="12.75">
      <c r="B782" s="5"/>
      <c r="C782" s="5"/>
    </row>
    <row r="783" spans="2:3" ht="12.75">
      <c r="B783" s="5"/>
      <c r="C783" s="5"/>
    </row>
    <row r="784" spans="2:3" ht="12.75">
      <c r="B784" s="5"/>
      <c r="C784" s="5"/>
    </row>
    <row r="785" spans="2:3" ht="12.75">
      <c r="B785" s="5"/>
      <c r="C785" s="5"/>
    </row>
    <row r="786" spans="2:3" ht="12.75">
      <c r="B786" s="5"/>
      <c r="C786" s="5"/>
    </row>
    <row r="787" spans="2:3" ht="12.75">
      <c r="B787" s="5"/>
      <c r="C787" s="5"/>
    </row>
    <row r="788" spans="2:3" ht="12.75">
      <c r="B788" s="5"/>
      <c r="C788" s="5"/>
    </row>
    <row r="789" spans="2:3" ht="12.75">
      <c r="B789" s="5"/>
      <c r="C789" s="5"/>
    </row>
    <row r="790" spans="2:3" ht="12.75">
      <c r="B790" s="5"/>
      <c r="C790" s="5"/>
    </row>
    <row r="791" spans="2:3" ht="12.75">
      <c r="B791" s="5"/>
      <c r="C791" s="5"/>
    </row>
    <row r="792" spans="2:3" ht="12.75">
      <c r="B792" s="5"/>
      <c r="C792" s="5"/>
    </row>
    <row r="793" spans="2:3" ht="12.75">
      <c r="B793" s="5"/>
      <c r="C793" s="5"/>
    </row>
    <row r="794" spans="2:3" ht="12.75">
      <c r="B794" s="5"/>
      <c r="C794" s="5"/>
    </row>
    <row r="795" spans="2:3" ht="12.75">
      <c r="B795" s="5"/>
      <c r="C795" s="5"/>
    </row>
    <row r="796" spans="2:3" ht="12.75">
      <c r="B796" s="5"/>
      <c r="C796" s="5"/>
    </row>
    <row r="797" spans="2:3" ht="12.75">
      <c r="B797" s="5"/>
      <c r="C797" s="5"/>
    </row>
    <row r="798" spans="2:3" ht="12.75">
      <c r="B798" s="5"/>
      <c r="C798" s="5"/>
    </row>
    <row r="799" spans="2:3" ht="12.75">
      <c r="B799" s="5"/>
      <c r="C799" s="5"/>
    </row>
    <row r="800" spans="2:3" ht="12.75">
      <c r="B800" s="5"/>
      <c r="C800" s="5"/>
    </row>
    <row r="801" spans="2:3" ht="12.75">
      <c r="B801" s="5"/>
      <c r="C801" s="5"/>
    </row>
    <row r="802" spans="2:3" ht="12.75">
      <c r="B802" s="5"/>
      <c r="C802" s="5"/>
    </row>
    <row r="803" spans="2:3" ht="12.75">
      <c r="B803" s="5"/>
      <c r="C803" s="5"/>
    </row>
    <row r="804" spans="2:3" ht="12.75">
      <c r="B804" s="5"/>
      <c r="C804" s="5"/>
    </row>
    <row r="805" spans="2:3" ht="12.75">
      <c r="B805" s="5"/>
      <c r="C805" s="5"/>
    </row>
    <row r="806" spans="2:3" ht="12.75">
      <c r="B806" s="5"/>
      <c r="C806" s="5"/>
    </row>
    <row r="807" spans="2:3" ht="12.75">
      <c r="B807" s="5"/>
      <c r="C807" s="5"/>
    </row>
    <row r="808" spans="2:3" ht="12.75">
      <c r="B808" s="5"/>
      <c r="C808" s="5"/>
    </row>
    <row r="809" spans="2:3" ht="12.75">
      <c r="B809" s="5"/>
      <c r="C809" s="5"/>
    </row>
    <row r="810" spans="2:3" ht="12.75">
      <c r="B810" s="5"/>
      <c r="C810" s="5"/>
    </row>
    <row r="811" spans="2:3" ht="12.75">
      <c r="B811" s="5"/>
      <c r="C811" s="5"/>
    </row>
    <row r="812" spans="2:3" ht="12.75">
      <c r="B812" s="5"/>
      <c r="C812" s="5"/>
    </row>
    <row r="813" spans="2:3" ht="12.75">
      <c r="B813" s="5"/>
      <c r="C813" s="5"/>
    </row>
    <row r="814" spans="2:3" ht="12.75">
      <c r="B814" s="5"/>
      <c r="C814" s="5"/>
    </row>
    <row r="815" spans="2:3" ht="12.75">
      <c r="B815" s="5"/>
      <c r="C815" s="5"/>
    </row>
    <row r="816" spans="2:3" ht="12.75">
      <c r="B816" s="5"/>
      <c r="C816" s="5"/>
    </row>
    <row r="817" spans="2:3" ht="12.75">
      <c r="B817" s="5"/>
      <c r="C817" s="5"/>
    </row>
    <row r="818" spans="2:3" ht="12.75">
      <c r="B818" s="5"/>
      <c r="C818" s="5"/>
    </row>
    <row r="819" spans="2:3" ht="12.75">
      <c r="B819" s="5"/>
      <c r="C819" s="5"/>
    </row>
    <row r="820" spans="2:3" ht="12.75">
      <c r="B820" s="5"/>
      <c r="C820" s="5"/>
    </row>
    <row r="821" spans="2:3" ht="12.75">
      <c r="B821" s="5"/>
      <c r="C821" s="5"/>
    </row>
    <row r="822" spans="2:3" ht="12.75">
      <c r="B822" s="5"/>
      <c r="C822" s="5"/>
    </row>
    <row r="823" spans="2:3" ht="12.75">
      <c r="B823" s="5"/>
      <c r="C823" s="5"/>
    </row>
    <row r="824" spans="2:3" ht="12.75">
      <c r="B824" s="5"/>
      <c r="C824" s="5"/>
    </row>
    <row r="825" spans="2:3" ht="12.75">
      <c r="B825" s="5"/>
      <c r="C825" s="5"/>
    </row>
    <row r="826" spans="2:3" ht="12.75">
      <c r="B826" s="5"/>
      <c r="C826" s="5"/>
    </row>
    <row r="827" spans="2:3" ht="12.75">
      <c r="B827" s="5"/>
      <c r="C827" s="5"/>
    </row>
    <row r="828" spans="2:3" ht="12.75">
      <c r="B828" s="5"/>
      <c r="C828" s="5"/>
    </row>
    <row r="829" spans="2:3" ht="12.75">
      <c r="B829" s="5"/>
      <c r="C829" s="5"/>
    </row>
    <row r="830" spans="2:3" ht="12.75">
      <c r="B830" s="5"/>
      <c r="C830" s="5"/>
    </row>
    <row r="831" spans="2:3" ht="12.75">
      <c r="B831" s="5"/>
      <c r="C831" s="5"/>
    </row>
    <row r="832" spans="2:3" ht="12.75">
      <c r="B832" s="5"/>
      <c r="C832" s="5"/>
    </row>
    <row r="833" spans="2:3" ht="12.75">
      <c r="B833" s="5"/>
      <c r="C833" s="5"/>
    </row>
    <row r="834" spans="2:3" ht="12.75">
      <c r="B834" s="5"/>
      <c r="C834" s="5"/>
    </row>
    <row r="835" spans="2:3" ht="12.75">
      <c r="B835" s="5"/>
      <c r="C835" s="5"/>
    </row>
    <row r="836" spans="2:3" ht="12.75">
      <c r="B836" s="5"/>
      <c r="C836" s="5"/>
    </row>
    <row r="837" spans="2:3" ht="12.75">
      <c r="B837" s="5"/>
      <c r="C837" s="5"/>
    </row>
    <row r="838" spans="2:3" ht="12.75">
      <c r="B838" s="5"/>
      <c r="C838" s="5"/>
    </row>
    <row r="839" spans="2:3" ht="12.75">
      <c r="B839" s="5"/>
      <c r="C839" s="5"/>
    </row>
    <row r="840" spans="2:3" ht="12.75">
      <c r="B840" s="5"/>
      <c r="C840" s="5"/>
    </row>
    <row r="841" spans="2:3" ht="12.75">
      <c r="B841" s="5"/>
      <c r="C841" s="5"/>
    </row>
    <row r="842" spans="2:3" ht="12.75">
      <c r="B842" s="5"/>
      <c r="C842" s="5"/>
    </row>
    <row r="843" spans="2:3" ht="12.75">
      <c r="B843" s="5"/>
      <c r="C843" s="5"/>
    </row>
    <row r="844" spans="2:3" ht="12.75">
      <c r="B844" s="5"/>
      <c r="C844" s="5"/>
    </row>
    <row r="845" spans="2:3" ht="12.75">
      <c r="B845" s="5"/>
      <c r="C845" s="5"/>
    </row>
    <row r="846" spans="2:3" ht="12.75">
      <c r="B846" s="5"/>
      <c r="C846" s="5"/>
    </row>
    <row r="847" spans="2:3" ht="12.75">
      <c r="B847" s="5"/>
      <c r="C847" s="5"/>
    </row>
    <row r="848" spans="2:3" ht="12.75">
      <c r="B848" s="5"/>
      <c r="C848" s="5"/>
    </row>
    <row r="849" spans="2:3" ht="12.75">
      <c r="B849" s="5"/>
      <c r="C849" s="5"/>
    </row>
    <row r="850" spans="2:3" ht="12.75">
      <c r="B850" s="5"/>
      <c r="C850" s="5"/>
    </row>
    <row r="851" spans="2:3" ht="12.75">
      <c r="B851" s="5"/>
      <c r="C851" s="5"/>
    </row>
    <row r="852" spans="2:3" ht="12.75">
      <c r="B852" s="5"/>
      <c r="C852" s="5"/>
    </row>
    <row r="853" spans="2:3" ht="12.75">
      <c r="B853" s="5"/>
      <c r="C853" s="5"/>
    </row>
    <row r="854" spans="2:3" ht="12.75">
      <c r="B854" s="5"/>
      <c r="C854" s="5"/>
    </row>
  </sheetData>
  <sheetProtection/>
  <mergeCells count="42">
    <mergeCell ref="W7:W9"/>
    <mergeCell ref="Q7:R7"/>
    <mergeCell ref="B6:B9"/>
    <mergeCell ref="D6:D9"/>
    <mergeCell ref="O7:O9"/>
    <mergeCell ref="N7:N9"/>
    <mergeCell ref="I7:I9"/>
    <mergeCell ref="K7:K9"/>
    <mergeCell ref="J7:J9"/>
    <mergeCell ref="Q8:Q9"/>
    <mergeCell ref="AB60:AC60"/>
    <mergeCell ref="B4:AD4"/>
    <mergeCell ref="X7:X9"/>
    <mergeCell ref="Y7:Y9"/>
    <mergeCell ref="Z7:AA7"/>
    <mergeCell ref="AB7:AB9"/>
    <mergeCell ref="E6:I6"/>
    <mergeCell ref="V8:V9"/>
    <mergeCell ref="U7:V7"/>
    <mergeCell ref="U8:U9"/>
    <mergeCell ref="A6:A9"/>
    <mergeCell ref="H8:H9"/>
    <mergeCell ref="F7:F9"/>
    <mergeCell ref="E7:E9"/>
    <mergeCell ref="G7:H7"/>
    <mergeCell ref="G8:G9"/>
    <mergeCell ref="C6:C9"/>
    <mergeCell ref="AD6:AD9"/>
    <mergeCell ref="X6:AC6"/>
    <mergeCell ref="R8:R9"/>
    <mergeCell ref="AC8:AC9"/>
    <mergeCell ref="AA8:AA9"/>
    <mergeCell ref="T7:T9"/>
    <mergeCell ref="Z8:Z9"/>
    <mergeCell ref="S6:W6"/>
    <mergeCell ref="S7:S9"/>
    <mergeCell ref="O6:R6"/>
    <mergeCell ref="P7:P9"/>
    <mergeCell ref="J6:N6"/>
    <mergeCell ref="L7:M7"/>
    <mergeCell ref="M8:M9"/>
    <mergeCell ref="L8:L9"/>
  </mergeCells>
  <conditionalFormatting sqref="AD102:AD170 AD79:AD81 AD84 AD100 AD87:AD88 AD90 AE28:AE58 S17:AC58 AD11:AD61">
    <cfRule type="cellIs" priority="7" dxfId="0" operator="equal" stopIfTrue="1">
      <formula>0</formula>
    </cfRule>
  </conditionalFormatting>
  <printOptions horizontalCentered="1"/>
  <pageMargins left="0.1968503937007874" right="0.1968503937007874" top="0.5905511811023623" bottom="0.3937007874015748" header="0.2362204724409449" footer="0.11811023622047245"/>
  <pageSetup fitToHeight="14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User</cp:lastModifiedBy>
  <cp:lastPrinted>2016-10-13T11:24:11Z</cp:lastPrinted>
  <dcterms:created xsi:type="dcterms:W3CDTF">2002-12-20T15:22:07Z</dcterms:created>
  <dcterms:modified xsi:type="dcterms:W3CDTF">2016-10-13T11:47:10Z</dcterms:modified>
  <cp:category/>
  <cp:version/>
  <cp:contentType/>
  <cp:contentStatus/>
</cp:coreProperties>
</file>