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720" yWindow="2745" windowWidth="7980" windowHeight="3825" activeTab="0"/>
  </bookViews>
  <sheets>
    <sheet name="dod1" sheetId="1" r:id="rId1"/>
  </sheets>
  <definedNames>
    <definedName name="_xlnm.Print_Area" localSheetId="0">'dod1'!$A$1:$H$67</definedName>
  </definedNames>
  <calcPr fullCalcOnLoad="1"/>
</workbook>
</file>

<file path=xl/sharedStrings.xml><?xml version="1.0" encoding="utf-8"?>
<sst xmlns="http://schemas.openxmlformats.org/spreadsheetml/2006/main" count="72" uniqueCount="68">
  <si>
    <t xml:space="preserve"> тис.грн.</t>
  </si>
  <si>
    <t>Код</t>
  </si>
  <si>
    <t xml:space="preserve">               Д О Х О Д И  ( загальний фонд)</t>
  </si>
  <si>
    <t>Податкові надходження</t>
  </si>
  <si>
    <t xml:space="preserve">Податок на прибуток підприємств </t>
  </si>
  <si>
    <t>Податок на прибуток підприємств  і організацій, що належать до комунальної власності</t>
  </si>
  <si>
    <t>Неподаткові надходження</t>
  </si>
  <si>
    <t>Плата за оренду майна підприємств, що перебувають у державній та комунальній власності</t>
  </si>
  <si>
    <t>Повернення бюджетних  позичок, наданих з місцевих бюджетів суб`єктам підприємницької діяльності у попередні роки</t>
  </si>
  <si>
    <t>Разом доходів (спеціальний фонд)</t>
  </si>
  <si>
    <t>Всього доходів</t>
  </si>
  <si>
    <t>Повернення фінансової допомоги та відсотків за користування кредитом обласного бюджету  суднобудівними заводами</t>
  </si>
  <si>
    <t>Інші надходження</t>
  </si>
  <si>
    <t>Головне управління сільського господарства та продовольства</t>
  </si>
  <si>
    <t>Плата за користування коштами обласного бюджету, наданими у 1997-1998 рр.сільгосптоваровиробникам як зворотня фінансова підтримка(20 відс.обсягів надходжень до місцевих бюджетів)</t>
  </si>
  <si>
    <t>О.І.Сідень</t>
  </si>
  <si>
    <t>Затверджено сесією обласної ради</t>
  </si>
  <si>
    <t>Уточнено сесією обласної ради</t>
  </si>
  <si>
    <t>Виконано</t>
  </si>
  <si>
    <t>Інші неподаткові надходження</t>
  </si>
  <si>
    <t>Відсоток виконання</t>
  </si>
  <si>
    <t xml:space="preserve">               тис.грн.</t>
  </si>
  <si>
    <t xml:space="preserve"> </t>
  </si>
  <si>
    <t>Плата за оренду цілістних майнових комплексів</t>
  </si>
  <si>
    <t>План з урахуванням змін</t>
  </si>
  <si>
    <t>Офіційні трансферти</t>
  </si>
  <si>
    <t>Разом доходів</t>
  </si>
  <si>
    <t>до рішення районної ради</t>
  </si>
  <si>
    <t xml:space="preserve"> Адміністративні збори та платежі, доходи від некомерційного та побічного продажу</t>
  </si>
  <si>
    <t xml:space="preserve">Неподаткові надходження                                                                   </t>
  </si>
  <si>
    <t>управління райдержадміністрації</t>
  </si>
  <si>
    <t>Субвенції</t>
  </si>
  <si>
    <t>Податки на доходи, податки на прибуток , податки на збільшення ринкової вартості</t>
  </si>
  <si>
    <t xml:space="preserve">               Д О Х О Д И  ( спеціальний фонд) </t>
  </si>
  <si>
    <t>Податок та збір на доходи фізичних осіб</t>
  </si>
  <si>
    <t>Базова дотація</t>
  </si>
  <si>
    <t>Дотації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</si>
  <si>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</si>
  <si>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</si>
  <si>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</si>
  <si>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</si>
  <si>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Разом  (загальний фонд)</t>
  </si>
  <si>
    <t xml:space="preserve">Разом (спеціальний фонд) </t>
  </si>
  <si>
    <t>Податок на прибуток підприємств</t>
  </si>
  <si>
    <t>Стабілізаційна дотація</t>
  </si>
  <si>
    <t>Субвенція з державного бюджету місцевим бюджетам на виплату допомоги сім'ям з дітьми, малозабезпеченим сім'ям, інвалідам з дитинства, дітям-інвалідам, тимчасової державної допомоги дітям та допомоги по догляду за інвалідам І чи ІІ групи внаслідок психічного розладу</t>
  </si>
  <si>
    <t xml:space="preserve"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вивезення побутового сміття та рідких нечистот 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</si>
  <si>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</si>
  <si>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 xml:space="preserve"> Виконання  дохідної частини  районного бюджету Баштанського району                 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</si>
  <si>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</si>
  <si>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</si>
  <si>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</si>
  <si>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Власні надходження  (рік із змінами)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</si>
  <si>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</si>
  <si>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</si>
  <si>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в 1,8 р.б.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</si>
  <si>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здоров`я</t>
  </si>
  <si>
    <t xml:space="preserve">В.о. начальника фінансового </t>
  </si>
  <si>
    <t>О.О.Луценко</t>
  </si>
  <si>
    <t xml:space="preserve">      за  січень - червень  2017 року</t>
  </si>
  <si>
    <t>Адміністративні штрафи</t>
  </si>
  <si>
    <t>в 1,5 р.б.</t>
  </si>
  <si>
    <t>в 1,7 р.б.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</si>
  <si>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</si>
  <si>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</si>
  <si>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державної соціальної допомоги на дітей -сиріт та дітей, позбавлених батьківського піклування</t>
  </si>
  <si>
    <t>Додаток 1</t>
  </si>
  <si>
    <t>28.08.2017 № 9</t>
  </si>
</sst>
</file>

<file path=xl/styles.xml><?xml version="1.0" encoding="utf-8"?>
<styleSheet xmlns="http://schemas.openxmlformats.org/spreadsheetml/2006/main">
  <numFmts count="5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"/>
    <numFmt numFmtId="181" formatCode="0.0000"/>
    <numFmt numFmtId="182" formatCode="0.000"/>
    <numFmt numFmtId="183" formatCode="0.0"/>
    <numFmt numFmtId="184" formatCode="#,##0\ &quot;к.&quot;;\-#,##0\ &quot;к.&quot;"/>
    <numFmt numFmtId="185" formatCode="#,##0\ &quot;к.&quot;;[Red]\-#,##0\ &quot;к.&quot;"/>
    <numFmt numFmtId="186" formatCode="#,##0.00\ &quot;к.&quot;;\-#,##0.00\ &quot;к.&quot;"/>
    <numFmt numFmtId="187" formatCode="#,##0.00\ &quot;к.&quot;;[Red]\-#,##0.00\ &quot;к.&quot;"/>
    <numFmt numFmtId="188" formatCode="_-* #,##0\ &quot;к.&quot;_-;\-* #,##0\ &quot;к.&quot;_-;_-* &quot;-&quot;\ &quot;к.&quot;_-;_-@_-"/>
    <numFmt numFmtId="189" formatCode="_-* #,##0\ _к_._-;\-* #,##0\ _к_._-;_-* &quot;-&quot;\ _к_._-;_-@_-"/>
    <numFmt numFmtId="190" formatCode="_-* #,##0.00\ &quot;к.&quot;_-;\-* #,##0.00\ &quot;к.&quot;_-;_-* &quot;-&quot;??\ &quot;к.&quot;_-;_-@_-"/>
    <numFmt numFmtId="191" formatCode="_-* #,##0.00\ _к_._-;\-* #,##0.00\ _к_._-;_-* &quot;-&quot;??\ _к_._-;_-@_-"/>
    <numFmt numFmtId="192" formatCode="#,##0\ &quot;р.&quot;;\-#,##0\ &quot;р.&quot;"/>
    <numFmt numFmtId="193" formatCode="#,##0\ &quot;р.&quot;;[Red]\-#,##0\ &quot;р.&quot;"/>
    <numFmt numFmtId="194" formatCode="#,##0.00\ &quot;р.&quot;;\-#,##0.00\ &quot;р.&quot;"/>
    <numFmt numFmtId="195" formatCode="#,##0.00\ &quot;р.&quot;;[Red]\-#,##0.00\ &quot;р.&quot;"/>
    <numFmt numFmtId="196" formatCode="_-* #,##0\ &quot;р.&quot;_-;\-* #,##0\ &quot;р.&quot;_-;_-* &quot;-&quot;\ &quot;р.&quot;_-;_-@_-"/>
    <numFmt numFmtId="197" formatCode="_-* #,##0\ _р_._-;\-* #,##0\ _р_._-;_-* &quot;-&quot;\ _р_._-;_-@_-"/>
    <numFmt numFmtId="198" formatCode="_-* #,##0.00\ &quot;р.&quot;_-;\-* #,##0.00\ &quot;р.&quot;_-;_-* &quot;-&quot;??\ &quot;р.&quot;_-;_-@_-"/>
    <numFmt numFmtId="199" formatCode="_-* #,##0.00\ _р_._-;\-* #,##0.00\ _р_._-;_-* &quot;-&quot;??\ _р_._-;_-@_-"/>
    <numFmt numFmtId="200" formatCode="0.00_)"/>
    <numFmt numFmtId="201" formatCode="0_)"/>
    <numFmt numFmtId="202" formatCode="#,##0_ ;\-#,##0\ "/>
    <numFmt numFmtId="203" formatCode="#,##0_р_."/>
    <numFmt numFmtId="204" formatCode="000000"/>
    <numFmt numFmtId="205" formatCode="0.000000"/>
    <numFmt numFmtId="206" formatCode="[$-FC19]d\ mmmm\ yyyy\ &quot;г.&quot;"/>
  </numFmts>
  <fonts count="43">
    <font>
      <sz val="10"/>
      <name val="Arial Cyr"/>
      <family val="0"/>
    </font>
    <font>
      <sz val="10"/>
      <name val="Times New Roman CYR"/>
      <family val="1"/>
    </font>
    <font>
      <u val="single"/>
      <sz val="6"/>
      <color indexed="12"/>
      <name val="Courier"/>
      <family val="0"/>
    </font>
    <font>
      <u val="single"/>
      <sz val="6"/>
      <color indexed="36"/>
      <name val="Courier"/>
      <family val="0"/>
    </font>
    <font>
      <sz val="14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183" fontId="7" fillId="0" borderId="11" xfId="0" applyNumberFormat="1" applyFont="1" applyBorder="1" applyAlignment="1">
      <alignment vertical="top"/>
    </xf>
    <xf numFmtId="0" fontId="4" fillId="0" borderId="12" xfId="0" applyFont="1" applyBorder="1" applyAlignment="1">
      <alignment vertical="top"/>
    </xf>
    <xf numFmtId="183" fontId="4" fillId="0" borderId="13" xfId="0" applyNumberFormat="1" applyFont="1" applyBorder="1" applyAlignment="1">
      <alignment vertical="top"/>
    </xf>
    <xf numFmtId="183" fontId="4" fillId="0" borderId="12" xfId="0" applyNumberFormat="1" applyFont="1" applyBorder="1" applyAlignment="1">
      <alignment vertical="top"/>
    </xf>
    <xf numFmtId="182" fontId="4" fillId="0" borderId="12" xfId="0" applyNumberFormat="1" applyFont="1" applyBorder="1" applyAlignment="1">
      <alignment vertical="top"/>
    </xf>
    <xf numFmtId="182" fontId="7" fillId="0" borderId="12" xfId="0" applyNumberFormat="1" applyFont="1" applyBorder="1" applyAlignment="1">
      <alignment vertical="top"/>
    </xf>
    <xf numFmtId="182" fontId="4" fillId="0" borderId="14" xfId="0" applyNumberFormat="1" applyFont="1" applyBorder="1" applyAlignment="1">
      <alignment vertical="top"/>
    </xf>
    <xf numFmtId="183" fontId="7" fillId="0" borderId="15" xfId="0" applyNumberFormat="1" applyFont="1" applyBorder="1" applyAlignment="1">
      <alignment vertical="top"/>
    </xf>
    <xf numFmtId="183" fontId="7" fillId="0" borderId="13" xfId="0" applyNumberFormat="1" applyFont="1" applyBorder="1" applyAlignment="1">
      <alignment vertical="top"/>
    </xf>
    <xf numFmtId="0" fontId="4" fillId="0" borderId="16" xfId="0" applyFont="1" applyBorder="1" applyAlignment="1">
      <alignment vertical="top"/>
    </xf>
    <xf numFmtId="183" fontId="7" fillId="0" borderId="10" xfId="0" applyNumberFormat="1" applyFont="1" applyBorder="1" applyAlignment="1">
      <alignment vertical="top"/>
    </xf>
    <xf numFmtId="0" fontId="7" fillId="0" borderId="17" xfId="0" applyFont="1" applyBorder="1" applyAlignment="1">
      <alignment vertical="top"/>
    </xf>
    <xf numFmtId="182" fontId="7" fillId="0" borderId="11" xfId="0" applyNumberFormat="1" applyFont="1" applyBorder="1" applyAlignment="1">
      <alignment vertical="top"/>
    </xf>
    <xf numFmtId="0" fontId="4" fillId="0" borderId="18" xfId="0" applyFont="1" applyBorder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10" xfId="0" applyFont="1" applyBorder="1" applyAlignment="1">
      <alignment vertical="top" wrapText="1"/>
    </xf>
    <xf numFmtId="183" fontId="7" fillId="0" borderId="17" xfId="0" applyNumberFormat="1" applyFont="1" applyBorder="1" applyAlignment="1">
      <alignment vertical="top"/>
    </xf>
    <xf numFmtId="182" fontId="7" fillId="0" borderId="19" xfId="0" applyNumberFormat="1" applyFont="1" applyBorder="1" applyAlignment="1">
      <alignment vertical="top"/>
    </xf>
    <xf numFmtId="0" fontId="4" fillId="0" borderId="13" xfId="0" applyFont="1" applyBorder="1" applyAlignment="1">
      <alignment vertical="top"/>
    </xf>
    <xf numFmtId="183" fontId="4" fillId="0" borderId="10" xfId="0" applyNumberFormat="1" applyFont="1" applyBorder="1" applyAlignment="1">
      <alignment vertical="top"/>
    </xf>
    <xf numFmtId="183" fontId="7" fillId="0" borderId="12" xfId="0" applyNumberFormat="1" applyFont="1" applyBorder="1" applyAlignment="1">
      <alignment horizontal="right" vertical="top"/>
    </xf>
    <xf numFmtId="183" fontId="4" fillId="0" borderId="15" xfId="0" applyNumberFormat="1" applyFont="1" applyBorder="1" applyAlignment="1">
      <alignment vertical="top"/>
    </xf>
    <xf numFmtId="0" fontId="4" fillId="0" borderId="17" xfId="0" applyFont="1" applyBorder="1" applyAlignment="1">
      <alignment vertical="top"/>
    </xf>
    <xf numFmtId="182" fontId="7" fillId="0" borderId="20" xfId="0" applyNumberFormat="1" applyFont="1" applyBorder="1" applyAlignment="1">
      <alignment vertical="top"/>
    </xf>
    <xf numFmtId="183" fontId="7" fillId="0" borderId="19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7" fillId="0" borderId="0" xfId="0" applyFont="1" applyBorder="1" applyAlignment="1">
      <alignment vertical="top" wrapText="1"/>
    </xf>
    <xf numFmtId="183" fontId="7" fillId="0" borderId="0" xfId="0" applyNumberFormat="1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horizontal="center" vertical="top"/>
    </xf>
    <xf numFmtId="182" fontId="7" fillId="0" borderId="0" xfId="0" applyNumberFormat="1" applyFont="1" applyBorder="1" applyAlignment="1">
      <alignment vertical="top"/>
    </xf>
    <xf numFmtId="183" fontId="7" fillId="0" borderId="19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183" fontId="4" fillId="0" borderId="19" xfId="0" applyNumberFormat="1" applyFont="1" applyBorder="1" applyAlignment="1">
      <alignment vertical="top"/>
    </xf>
    <xf numFmtId="0" fontId="7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/>
    </xf>
    <xf numFmtId="0" fontId="4" fillId="0" borderId="26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4" fillId="0" borderId="18" xfId="0" applyFont="1" applyBorder="1" applyAlignment="1">
      <alignment vertical="top" wrapText="1"/>
    </xf>
    <xf numFmtId="0" fontId="4" fillId="0" borderId="21" xfId="0" applyFont="1" applyBorder="1" applyAlignment="1">
      <alignment vertical="top" wrapText="1"/>
    </xf>
    <xf numFmtId="0" fontId="4" fillId="0" borderId="29" xfId="0" applyFont="1" applyBorder="1" applyAlignment="1">
      <alignment vertical="top"/>
    </xf>
    <xf numFmtId="182" fontId="4" fillId="0" borderId="0" xfId="0" applyNumberFormat="1" applyFont="1" applyBorder="1" applyAlignment="1">
      <alignment vertical="top"/>
    </xf>
    <xf numFmtId="182" fontId="4" fillId="0" borderId="19" xfId="0" applyNumberFormat="1" applyFont="1" applyBorder="1" applyAlignment="1">
      <alignment vertical="top"/>
    </xf>
    <xf numFmtId="182" fontId="4" fillId="0" borderId="30" xfId="0" applyNumberFormat="1" applyFont="1" applyBorder="1" applyAlignment="1">
      <alignment vertical="top"/>
    </xf>
    <xf numFmtId="183" fontId="7" fillId="0" borderId="11" xfId="0" applyNumberFormat="1" applyFont="1" applyBorder="1" applyAlignment="1">
      <alignment horizontal="right" vertical="top"/>
    </xf>
    <xf numFmtId="182" fontId="4" fillId="0" borderId="20" xfId="0" applyNumberFormat="1" applyFont="1" applyBorder="1" applyAlignment="1">
      <alignment vertical="top"/>
    </xf>
    <xf numFmtId="0" fontId="7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justify" vertical="top" wrapText="1"/>
    </xf>
    <xf numFmtId="0" fontId="4" fillId="0" borderId="31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14" xfId="0" applyFont="1" applyBorder="1" applyAlignment="1">
      <alignment vertical="top"/>
    </xf>
    <xf numFmtId="0" fontId="7" fillId="0" borderId="33" xfId="0" applyFont="1" applyBorder="1" applyAlignment="1">
      <alignment vertical="top"/>
    </xf>
    <xf numFmtId="0" fontId="7" fillId="0" borderId="29" xfId="0" applyFont="1" applyBorder="1" applyAlignment="1">
      <alignment vertical="top"/>
    </xf>
    <xf numFmtId="182" fontId="4" fillId="0" borderId="34" xfId="0" applyNumberFormat="1" applyFont="1" applyBorder="1" applyAlignment="1">
      <alignment vertical="top"/>
    </xf>
    <xf numFmtId="182" fontId="4" fillId="0" borderId="35" xfId="0" applyNumberFormat="1" applyFont="1" applyBorder="1" applyAlignment="1">
      <alignment vertical="top"/>
    </xf>
    <xf numFmtId="182" fontId="4" fillId="0" borderId="36" xfId="0" applyNumberFormat="1" applyFont="1" applyBorder="1" applyAlignment="1">
      <alignment vertical="top"/>
    </xf>
    <xf numFmtId="182" fontId="4" fillId="0" borderId="37" xfId="0" applyNumberFormat="1" applyFont="1" applyBorder="1" applyAlignment="1">
      <alignment vertical="top"/>
    </xf>
    <xf numFmtId="182" fontId="4" fillId="0" borderId="26" xfId="0" applyNumberFormat="1" applyFont="1" applyBorder="1" applyAlignment="1">
      <alignment vertical="top"/>
    </xf>
    <xf numFmtId="182" fontId="4" fillId="0" borderId="27" xfId="0" applyNumberFormat="1" applyFont="1" applyBorder="1" applyAlignment="1">
      <alignment vertical="top"/>
    </xf>
    <xf numFmtId="182" fontId="4" fillId="0" borderId="31" xfId="0" applyNumberFormat="1" applyFont="1" applyBorder="1" applyAlignment="1">
      <alignment vertical="top"/>
    </xf>
    <xf numFmtId="0" fontId="7" fillId="0" borderId="20" xfId="0" applyFont="1" applyBorder="1" applyAlignment="1">
      <alignment horizontal="center" vertical="center"/>
    </xf>
    <xf numFmtId="182" fontId="7" fillId="0" borderId="38" xfId="0" applyNumberFormat="1" applyFont="1" applyBorder="1" applyAlignment="1">
      <alignment vertical="top"/>
    </xf>
    <xf numFmtId="183" fontId="4" fillId="0" borderId="37" xfId="0" applyNumberFormat="1" applyFont="1" applyBorder="1" applyAlignment="1">
      <alignment vertical="top"/>
    </xf>
    <xf numFmtId="183" fontId="4" fillId="0" borderId="25" xfId="0" applyNumberFormat="1" applyFont="1" applyBorder="1" applyAlignment="1">
      <alignment vertical="top"/>
    </xf>
    <xf numFmtId="183" fontId="4" fillId="0" borderId="26" xfId="0" applyNumberFormat="1" applyFont="1" applyBorder="1" applyAlignment="1">
      <alignment horizontal="right" vertical="top"/>
    </xf>
    <xf numFmtId="183" fontId="4" fillId="0" borderId="31" xfId="0" applyNumberFormat="1" applyFont="1" applyBorder="1" applyAlignment="1">
      <alignment vertical="top"/>
    </xf>
    <xf numFmtId="0" fontId="4" fillId="0" borderId="37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1" xfId="0" applyFont="1" applyFill="1" applyBorder="1" applyAlignment="1">
      <alignment horizontal="justify" vertical="top" wrapText="1"/>
    </xf>
    <xf numFmtId="182" fontId="7" fillId="0" borderId="37" xfId="0" applyNumberFormat="1" applyFont="1" applyBorder="1" applyAlignment="1">
      <alignment vertical="top"/>
    </xf>
    <xf numFmtId="183" fontId="7" fillId="0" borderId="37" xfId="0" applyNumberFormat="1" applyFont="1" applyBorder="1" applyAlignment="1">
      <alignment vertical="top"/>
    </xf>
    <xf numFmtId="0" fontId="4" fillId="0" borderId="18" xfId="0" applyFont="1" applyBorder="1" applyAlignment="1">
      <alignment wrapText="1"/>
    </xf>
    <xf numFmtId="0" fontId="4" fillId="0" borderId="33" xfId="0" applyFont="1" applyBorder="1" applyAlignment="1">
      <alignment vertical="top"/>
    </xf>
    <xf numFmtId="183" fontId="4" fillId="0" borderId="19" xfId="0" applyNumberFormat="1" applyFont="1" applyBorder="1" applyAlignment="1">
      <alignment horizontal="right" vertical="top"/>
    </xf>
    <xf numFmtId="0" fontId="8" fillId="0" borderId="21" xfId="0" applyFont="1" applyBorder="1" applyAlignment="1">
      <alignment/>
    </xf>
    <xf numFmtId="183" fontId="7" fillId="0" borderId="32" xfId="0" applyNumberFormat="1" applyFont="1" applyBorder="1" applyAlignment="1">
      <alignment vertical="top"/>
    </xf>
    <xf numFmtId="183" fontId="4" fillId="0" borderId="27" xfId="0" applyNumberFormat="1" applyFont="1" applyBorder="1" applyAlignment="1">
      <alignment horizontal="right" vertical="top"/>
    </xf>
    <xf numFmtId="0" fontId="4" fillId="0" borderId="19" xfId="0" applyFont="1" applyBorder="1" applyAlignment="1">
      <alignment/>
    </xf>
    <xf numFmtId="0" fontId="4" fillId="0" borderId="21" xfId="0" applyFont="1" applyBorder="1" applyAlignment="1">
      <alignment wrapText="1"/>
    </xf>
    <xf numFmtId="0" fontId="4" fillId="0" borderId="37" xfId="0" applyFont="1" applyBorder="1" applyAlignment="1">
      <alignment/>
    </xf>
    <xf numFmtId="0" fontId="4" fillId="0" borderId="20" xfId="0" applyFont="1" applyBorder="1" applyAlignment="1">
      <alignment vertical="top" wrapText="1"/>
    </xf>
    <xf numFmtId="0" fontId="4" fillId="0" borderId="18" xfId="0" applyFont="1" applyBorder="1" applyAlignment="1">
      <alignment/>
    </xf>
    <xf numFmtId="182" fontId="4" fillId="0" borderId="20" xfId="0" applyNumberFormat="1" applyFont="1" applyBorder="1" applyAlignment="1">
      <alignment horizontal="right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70"/>
  <sheetViews>
    <sheetView tabSelected="1" view="pageBreakPreview" zoomScale="75" zoomScaleNormal="75" zoomScaleSheetLayoutView="75" zoomScalePageLayoutView="0" workbookViewId="0" topLeftCell="A1">
      <selection activeCell="G3" sqref="G3"/>
    </sheetView>
  </sheetViews>
  <sheetFormatPr defaultColWidth="9.00390625" defaultRowHeight="12.75"/>
  <cols>
    <col min="1" max="1" width="9.125" style="1" customWidth="1"/>
    <col min="2" max="2" width="14.125" style="1" customWidth="1"/>
    <col min="3" max="3" width="97.875" style="2" customWidth="1"/>
    <col min="4" max="4" width="11.375" style="1" hidden="1" customWidth="1"/>
    <col min="5" max="5" width="11.625" style="1" hidden="1" customWidth="1"/>
    <col min="6" max="6" width="20.00390625" style="1" customWidth="1"/>
    <col min="7" max="7" width="22.75390625" style="1" customWidth="1"/>
    <col min="8" max="8" width="20.125" style="1" customWidth="1"/>
    <col min="9" max="16384" width="9.125" style="1" customWidth="1"/>
  </cols>
  <sheetData>
    <row r="1" spans="2:8" ht="12.75">
      <c r="B1" s="3"/>
      <c r="C1" s="3"/>
      <c r="D1" s="3"/>
      <c r="E1" s="3"/>
      <c r="F1" s="3"/>
      <c r="G1" s="3" t="s">
        <v>66</v>
      </c>
      <c r="H1" s="3"/>
    </row>
    <row r="2" spans="2:8" ht="12.75">
      <c r="B2" s="3"/>
      <c r="C2" s="3"/>
      <c r="D2" s="3"/>
      <c r="E2" s="3"/>
      <c r="F2" s="3"/>
      <c r="G2" s="3" t="s">
        <v>27</v>
      </c>
      <c r="H2" s="3"/>
    </row>
    <row r="3" spans="2:8" ht="12.75">
      <c r="B3" s="3"/>
      <c r="C3" s="3"/>
      <c r="D3" s="3"/>
      <c r="E3" s="3"/>
      <c r="F3" s="3"/>
      <c r="G3" s="3" t="s">
        <v>67</v>
      </c>
      <c r="H3" s="3"/>
    </row>
    <row r="4" spans="2:8" ht="12.75">
      <c r="B4" s="3"/>
      <c r="C4" s="3"/>
      <c r="D4" s="3"/>
      <c r="E4" s="3"/>
      <c r="F4" s="3"/>
      <c r="G4" s="3"/>
      <c r="H4" s="3"/>
    </row>
    <row r="5" spans="2:8" ht="21" customHeight="1">
      <c r="B5" s="103"/>
      <c r="C5" s="103"/>
      <c r="D5" s="103"/>
      <c r="E5" s="103"/>
      <c r="F5" s="103"/>
      <c r="G5" s="103"/>
      <c r="H5" s="103"/>
    </row>
    <row r="6" spans="2:8" ht="16.5" customHeight="1">
      <c r="B6" s="102" t="s">
        <v>48</v>
      </c>
      <c r="C6" s="102"/>
      <c r="D6" s="102"/>
      <c r="E6" s="102"/>
      <c r="F6" s="102"/>
      <c r="G6" s="102"/>
      <c r="H6" s="102"/>
    </row>
    <row r="7" spans="2:8" ht="16.5" customHeight="1">
      <c r="B7" s="102" t="s">
        <v>59</v>
      </c>
      <c r="C7" s="102"/>
      <c r="D7" s="102"/>
      <c r="E7" s="102"/>
      <c r="F7" s="102"/>
      <c r="G7" s="102"/>
      <c r="H7" s="102"/>
    </row>
    <row r="8" spans="2:8" ht="16.5" customHeight="1">
      <c r="B8" s="43"/>
      <c r="C8" s="43"/>
      <c r="D8" s="43"/>
      <c r="E8" s="43"/>
      <c r="F8" s="43"/>
      <c r="G8" s="43"/>
      <c r="H8" s="43"/>
    </row>
    <row r="9" spans="2:8" ht="16.5" customHeight="1">
      <c r="B9" s="43"/>
      <c r="C9" s="43"/>
      <c r="D9" s="43"/>
      <c r="E9" s="43"/>
      <c r="F9" s="43"/>
      <c r="G9" s="43"/>
      <c r="H9" s="43"/>
    </row>
    <row r="10" spans="2:8" ht="13.5" customHeight="1" thickBot="1">
      <c r="B10" s="3"/>
      <c r="C10" s="4"/>
      <c r="D10" s="3" t="s">
        <v>0</v>
      </c>
      <c r="E10" s="3"/>
      <c r="F10" s="3"/>
      <c r="G10" s="3" t="s">
        <v>21</v>
      </c>
      <c r="H10" s="3" t="s">
        <v>22</v>
      </c>
    </row>
    <row r="11" spans="2:8" ht="60" customHeight="1" thickBot="1">
      <c r="B11" s="63" t="s">
        <v>1</v>
      </c>
      <c r="C11" s="62" t="s">
        <v>2</v>
      </c>
      <c r="D11" s="8" t="s">
        <v>16</v>
      </c>
      <c r="E11" s="64" t="s">
        <v>17</v>
      </c>
      <c r="F11" s="65" t="s">
        <v>24</v>
      </c>
      <c r="G11" s="79" t="s">
        <v>18</v>
      </c>
      <c r="H11" s="65" t="s">
        <v>20</v>
      </c>
    </row>
    <row r="12" spans="2:8" ht="24" customHeight="1" thickBot="1">
      <c r="B12" s="51">
        <v>10000000</v>
      </c>
      <c r="C12" s="55" t="s">
        <v>3</v>
      </c>
      <c r="D12" s="19"/>
      <c r="E12" s="31"/>
      <c r="F12" s="26">
        <f>F13</f>
        <v>4690.54</v>
      </c>
      <c r="G12" s="32">
        <f>G13</f>
        <v>5737.39168</v>
      </c>
      <c r="H12" s="33">
        <f>G12/F12*100</f>
        <v>122.31836163853202</v>
      </c>
    </row>
    <row r="13" spans="2:8" ht="39" customHeight="1" thickBot="1">
      <c r="B13" s="85">
        <v>11000000</v>
      </c>
      <c r="C13" s="54" t="s">
        <v>32</v>
      </c>
      <c r="D13" s="17">
        <v>49945.9</v>
      </c>
      <c r="E13" s="71">
        <v>59245.9</v>
      </c>
      <c r="F13" s="75">
        <f>F14+F17</f>
        <v>4690.54</v>
      </c>
      <c r="G13" s="57">
        <f>G14+G17</f>
        <v>5737.39168</v>
      </c>
      <c r="H13" s="81">
        <f>G13/F13*100</f>
        <v>122.31836163853202</v>
      </c>
    </row>
    <row r="14" spans="2:8" ht="24" customHeight="1" thickBot="1">
      <c r="B14" s="51">
        <v>11010000</v>
      </c>
      <c r="C14" s="86" t="s">
        <v>34</v>
      </c>
      <c r="D14" s="28">
        <v>48508.1</v>
      </c>
      <c r="E14" s="31">
        <v>58058.1</v>
      </c>
      <c r="F14" s="58">
        <v>4690.54</v>
      </c>
      <c r="G14" s="101">
        <v>5736.64768</v>
      </c>
      <c r="H14" s="44">
        <f>G14/F14*100</f>
        <v>122.30249992538174</v>
      </c>
    </row>
    <row r="15" spans="2:8" ht="12.75" customHeight="1" hidden="1">
      <c r="B15" s="52">
        <v>11020000</v>
      </c>
      <c r="C15" s="47" t="s">
        <v>4</v>
      </c>
      <c r="D15" s="9">
        <f>SUM(D16)</f>
        <v>0</v>
      </c>
      <c r="E15" s="68"/>
      <c r="F15" s="77"/>
      <c r="G15" s="72"/>
      <c r="H15" s="81" t="e">
        <f>G15/F15*100</f>
        <v>#DIV/0!</v>
      </c>
    </row>
    <row r="16" spans="2:8" ht="21.75" customHeight="1" hidden="1">
      <c r="B16" s="50">
        <v>11020200</v>
      </c>
      <c r="C16" s="46" t="s">
        <v>5</v>
      </c>
      <c r="D16" s="12"/>
      <c r="E16" s="69"/>
      <c r="F16" s="78"/>
      <c r="G16" s="73"/>
      <c r="H16" s="82" t="e">
        <f>G16/F16*100</f>
        <v>#DIV/0!</v>
      </c>
    </row>
    <row r="17" spans="2:8" ht="21.75" customHeight="1" thickBot="1">
      <c r="B17" s="67">
        <v>11020000</v>
      </c>
      <c r="C17" s="48" t="s">
        <v>43</v>
      </c>
      <c r="D17" s="30"/>
      <c r="E17" s="91"/>
      <c r="F17" s="78">
        <v>0</v>
      </c>
      <c r="G17" s="73">
        <v>0.744</v>
      </c>
      <c r="H17" s="81">
        <v>0</v>
      </c>
    </row>
    <row r="18" spans="2:8" ht="22.5" customHeight="1" thickBot="1">
      <c r="B18" s="51">
        <v>20000000</v>
      </c>
      <c r="C18" s="55" t="s">
        <v>6</v>
      </c>
      <c r="D18" s="19">
        <v>12996.7</v>
      </c>
      <c r="E18" s="20">
        <v>6762.2</v>
      </c>
      <c r="F18" s="26">
        <f>F19+F23+F34</f>
        <v>66.24</v>
      </c>
      <c r="G18" s="32">
        <f>G19+G23+G34</f>
        <v>120.73717</v>
      </c>
      <c r="H18" s="42" t="s">
        <v>55</v>
      </c>
    </row>
    <row r="19" spans="2:8" ht="22.5" customHeight="1" thickBot="1">
      <c r="B19" s="98">
        <v>21000000</v>
      </c>
      <c r="C19" s="100" t="s">
        <v>49</v>
      </c>
      <c r="D19" s="17"/>
      <c r="E19" s="71"/>
      <c r="F19" s="75">
        <f>F20</f>
        <v>0.6</v>
      </c>
      <c r="G19" s="57">
        <f>G20</f>
        <v>14.074</v>
      </c>
      <c r="H19" s="81">
        <v>0</v>
      </c>
    </row>
    <row r="20" spans="2:8" ht="62.25" customHeight="1" thickBot="1">
      <c r="B20" s="96">
        <v>21010000</v>
      </c>
      <c r="C20" s="99" t="s">
        <v>50</v>
      </c>
      <c r="D20" s="19"/>
      <c r="E20" s="20"/>
      <c r="F20" s="58">
        <f>F21+F22</f>
        <v>0.6</v>
      </c>
      <c r="G20" s="61">
        <f>G21+G22</f>
        <v>14.074</v>
      </c>
      <c r="H20" s="44">
        <v>0</v>
      </c>
    </row>
    <row r="21" spans="2:8" ht="37.5" customHeight="1" thickBot="1">
      <c r="B21" s="98">
        <v>21010300</v>
      </c>
      <c r="C21" s="90" t="s">
        <v>51</v>
      </c>
      <c r="D21" s="17"/>
      <c r="E21" s="71"/>
      <c r="F21" s="75">
        <v>0.6</v>
      </c>
      <c r="G21" s="57">
        <v>0.134</v>
      </c>
      <c r="H21" s="81">
        <f>G21/F21*100</f>
        <v>22.333333333333336</v>
      </c>
    </row>
    <row r="22" spans="2:8" ht="37.5" customHeight="1" thickBot="1">
      <c r="B22" s="96">
        <v>21081100</v>
      </c>
      <c r="C22" s="97" t="s">
        <v>60</v>
      </c>
      <c r="D22" s="19"/>
      <c r="E22" s="20"/>
      <c r="F22" s="58"/>
      <c r="G22" s="61">
        <v>13.94</v>
      </c>
      <c r="H22" s="44"/>
    </row>
    <row r="23" spans="2:8" ht="38.25" thickBot="1">
      <c r="B23" s="52">
        <v>22000000</v>
      </c>
      <c r="C23" s="47" t="s">
        <v>28</v>
      </c>
      <c r="D23" s="9" t="e">
        <f>SUM(D24,#REF!)</f>
        <v>#REF!</v>
      </c>
      <c r="E23" s="94">
        <v>16.9</v>
      </c>
      <c r="F23" s="77">
        <f>F25+F27</f>
        <v>65.64</v>
      </c>
      <c r="G23" s="72">
        <f>G25+G27</f>
        <v>101.08223000000001</v>
      </c>
      <c r="H23" s="95" t="s">
        <v>61</v>
      </c>
    </row>
    <row r="24" spans="2:8" ht="37.5" hidden="1">
      <c r="B24" s="67">
        <v>22080000</v>
      </c>
      <c r="C24" s="48" t="s">
        <v>7</v>
      </c>
      <c r="D24" s="30"/>
      <c r="E24" s="91"/>
      <c r="F24" s="78"/>
      <c r="G24" s="73"/>
      <c r="H24" s="81" t="e">
        <f aca="true" t="shared" si="0" ref="H24:H33">G24/F24*100</f>
        <v>#DIV/0!</v>
      </c>
    </row>
    <row r="25" spans="2:8" ht="19.5" thickBot="1">
      <c r="B25" s="51">
        <v>22010000</v>
      </c>
      <c r="C25" s="93" t="s">
        <v>53</v>
      </c>
      <c r="D25" s="28"/>
      <c r="E25" s="31"/>
      <c r="F25" s="58">
        <f>F26</f>
        <v>30</v>
      </c>
      <c r="G25" s="61">
        <f>G26</f>
        <v>42.04</v>
      </c>
      <c r="H25" s="44">
        <f>G25/F25*100</f>
        <v>140.13333333333333</v>
      </c>
    </row>
    <row r="26" spans="2:8" ht="38.25" thickBot="1">
      <c r="B26" s="85">
        <v>22010300</v>
      </c>
      <c r="C26" s="90" t="s">
        <v>54</v>
      </c>
      <c r="D26" s="11"/>
      <c r="E26" s="56"/>
      <c r="F26" s="75">
        <v>30</v>
      </c>
      <c r="G26" s="57">
        <v>42.04</v>
      </c>
      <c r="H26" s="81">
        <f>G26/F26*100</f>
        <v>140.13333333333333</v>
      </c>
    </row>
    <row r="27" spans="2:8" ht="20.25" customHeight="1" thickBot="1">
      <c r="B27" s="51">
        <v>22080000</v>
      </c>
      <c r="C27" s="55" t="s">
        <v>23</v>
      </c>
      <c r="D27" s="28"/>
      <c r="E27" s="31"/>
      <c r="F27" s="58">
        <v>35.64</v>
      </c>
      <c r="G27" s="61">
        <v>59.04223</v>
      </c>
      <c r="H27" s="92" t="s">
        <v>62</v>
      </c>
    </row>
    <row r="28" spans="2:8" ht="37.5" hidden="1">
      <c r="B28" s="52">
        <v>50100800</v>
      </c>
      <c r="C28" s="47" t="s">
        <v>8</v>
      </c>
      <c r="D28" s="9"/>
      <c r="E28" s="68"/>
      <c r="F28" s="77"/>
      <c r="G28" s="72"/>
      <c r="H28" s="81" t="e">
        <f t="shared" si="0"/>
        <v>#DIV/0!</v>
      </c>
    </row>
    <row r="29" spans="2:8" ht="56.25" hidden="1">
      <c r="B29" s="50"/>
      <c r="C29" s="46" t="s">
        <v>14</v>
      </c>
      <c r="D29" s="12"/>
      <c r="E29" s="69"/>
      <c r="F29" s="76"/>
      <c r="G29" s="74"/>
      <c r="H29" s="82" t="e">
        <f t="shared" si="0"/>
        <v>#DIV/0!</v>
      </c>
    </row>
    <row r="30" spans="2:8" ht="18.75" hidden="1">
      <c r="B30" s="50"/>
      <c r="C30" s="46" t="s">
        <v>13</v>
      </c>
      <c r="D30" s="12"/>
      <c r="E30" s="69"/>
      <c r="F30" s="76"/>
      <c r="G30" s="74"/>
      <c r="H30" s="82" t="e">
        <f t="shared" si="0"/>
        <v>#DIV/0!</v>
      </c>
    </row>
    <row r="31" spans="2:8" ht="37.5" hidden="1">
      <c r="B31" s="50"/>
      <c r="C31" s="46" t="s">
        <v>11</v>
      </c>
      <c r="D31" s="12"/>
      <c r="E31" s="69"/>
      <c r="F31" s="76"/>
      <c r="G31" s="74"/>
      <c r="H31" s="82" t="e">
        <f t="shared" si="0"/>
        <v>#DIV/0!</v>
      </c>
    </row>
    <row r="32" spans="2:8" ht="18.75" hidden="1">
      <c r="B32" s="50"/>
      <c r="C32" s="46" t="s">
        <v>12</v>
      </c>
      <c r="D32" s="12"/>
      <c r="E32" s="69"/>
      <c r="F32" s="76"/>
      <c r="G32" s="74"/>
      <c r="H32" s="82" t="e">
        <f t="shared" si="0"/>
        <v>#DIV/0!</v>
      </c>
    </row>
    <row r="33" spans="2:8" ht="18.75" hidden="1">
      <c r="B33" s="50"/>
      <c r="C33" s="46"/>
      <c r="D33" s="12"/>
      <c r="E33" s="69"/>
      <c r="F33" s="76"/>
      <c r="G33" s="74"/>
      <c r="H33" s="82" t="e">
        <f t="shared" si="0"/>
        <v>#DIV/0!</v>
      </c>
    </row>
    <row r="34" spans="2:8" ht="19.5" thickBot="1">
      <c r="B34" s="50">
        <v>24000000</v>
      </c>
      <c r="C34" s="46" t="s">
        <v>19</v>
      </c>
      <c r="D34" s="16">
        <v>12859.3</v>
      </c>
      <c r="E34" s="70">
        <v>4709.3</v>
      </c>
      <c r="F34" s="76">
        <v>0</v>
      </c>
      <c r="G34" s="74">
        <v>5.58094</v>
      </c>
      <c r="H34" s="83">
        <v>0</v>
      </c>
    </row>
    <row r="35" spans="2:8" ht="19.5" thickBot="1">
      <c r="B35" s="51"/>
      <c r="C35" s="55" t="s">
        <v>26</v>
      </c>
      <c r="D35" s="19"/>
      <c r="E35" s="20"/>
      <c r="F35" s="26">
        <f>F12+F18</f>
        <v>4756.78</v>
      </c>
      <c r="G35" s="32">
        <f>G12+G18</f>
        <v>5858.12885</v>
      </c>
      <c r="H35" s="33">
        <f aca="true" t="shared" si="1" ref="H35:H51">G35/F35*100</f>
        <v>123.15324337051537</v>
      </c>
    </row>
    <row r="36" spans="2:8" ht="19.5" thickBot="1">
      <c r="B36" s="51">
        <v>40000000</v>
      </c>
      <c r="C36" s="55" t="s">
        <v>25</v>
      </c>
      <c r="D36" s="19"/>
      <c r="E36" s="20"/>
      <c r="F36" s="26">
        <f>F37+F41</f>
        <v>138255.62558</v>
      </c>
      <c r="G36" s="32">
        <f>G37+G41</f>
        <v>138049.17757</v>
      </c>
      <c r="H36" s="33">
        <f t="shared" si="1"/>
        <v>99.85067659335097</v>
      </c>
    </row>
    <row r="37" spans="2:8" ht="19.5" thickBot="1">
      <c r="B37" s="85">
        <v>41020000</v>
      </c>
      <c r="C37" s="54" t="s">
        <v>36</v>
      </c>
      <c r="D37" s="17">
        <v>137259.1</v>
      </c>
      <c r="E37" s="71">
        <v>142548.2</v>
      </c>
      <c r="F37" s="88">
        <f>F38+F39</f>
        <v>11512.6</v>
      </c>
      <c r="G37" s="41">
        <f>G38+G39</f>
        <v>11512.6</v>
      </c>
      <c r="H37" s="89">
        <f t="shared" si="1"/>
        <v>100</v>
      </c>
    </row>
    <row r="38" spans="2:8" ht="19.5" thickBot="1">
      <c r="B38" s="51">
        <v>41020100</v>
      </c>
      <c r="C38" s="55" t="s">
        <v>35</v>
      </c>
      <c r="D38" s="19"/>
      <c r="E38" s="20"/>
      <c r="F38" s="58">
        <v>2524.6</v>
      </c>
      <c r="G38" s="61">
        <v>2524.6</v>
      </c>
      <c r="H38" s="44">
        <f t="shared" si="1"/>
        <v>100</v>
      </c>
    </row>
    <row r="39" spans="2:8" ht="57" thickBot="1">
      <c r="B39" s="85">
        <v>41020200</v>
      </c>
      <c r="C39" s="90" t="s">
        <v>56</v>
      </c>
      <c r="D39" s="17"/>
      <c r="E39" s="71"/>
      <c r="F39" s="75">
        <v>8988</v>
      </c>
      <c r="G39" s="57">
        <v>8988</v>
      </c>
      <c r="H39" s="81">
        <f>G39/F39*100</f>
        <v>100</v>
      </c>
    </row>
    <row r="40" spans="2:8" ht="19.5" thickBot="1">
      <c r="B40" s="51">
        <v>41020600</v>
      </c>
      <c r="C40" s="86" t="s">
        <v>44</v>
      </c>
      <c r="D40" s="19"/>
      <c r="E40" s="20"/>
      <c r="F40" s="58">
        <v>0</v>
      </c>
      <c r="G40" s="61">
        <v>0</v>
      </c>
      <c r="H40" s="44">
        <v>0</v>
      </c>
    </row>
    <row r="41" spans="2:8" ht="19.5" thickBot="1">
      <c r="B41" s="85">
        <v>41030000</v>
      </c>
      <c r="C41" s="54" t="s">
        <v>31</v>
      </c>
      <c r="D41" s="17">
        <v>11700</v>
      </c>
      <c r="E41" s="71">
        <v>11700</v>
      </c>
      <c r="F41" s="88">
        <f>F42+F43+F44+F45+F46+F47+F48+F50+F51</f>
        <v>126743.02558</v>
      </c>
      <c r="G41" s="41">
        <f>G42+G43+G44+G45+G46+G47+G48+G50+G51</f>
        <v>126536.57757000001</v>
      </c>
      <c r="H41" s="89">
        <f t="shared" si="1"/>
        <v>99.83711292273854</v>
      </c>
    </row>
    <row r="42" spans="2:8" ht="77.25" customHeight="1" thickBot="1">
      <c r="B42" s="51">
        <v>41030600</v>
      </c>
      <c r="C42" s="87" t="s">
        <v>45</v>
      </c>
      <c r="D42" s="19"/>
      <c r="E42" s="20"/>
      <c r="F42" s="58">
        <v>38763.89284</v>
      </c>
      <c r="G42" s="61">
        <v>38692.29011</v>
      </c>
      <c r="H42" s="44">
        <f t="shared" si="1"/>
        <v>99.81528498622276</v>
      </c>
    </row>
    <row r="43" spans="2:8" ht="93.75" customHeight="1" thickBot="1">
      <c r="B43" s="85">
        <v>41030800</v>
      </c>
      <c r="C43" s="66" t="s">
        <v>46</v>
      </c>
      <c r="D43" s="17"/>
      <c r="E43" s="71"/>
      <c r="F43" s="75">
        <v>27987.64274</v>
      </c>
      <c r="G43" s="57">
        <v>27987.64274</v>
      </c>
      <c r="H43" s="81">
        <f t="shared" si="1"/>
        <v>100</v>
      </c>
    </row>
    <row r="44" spans="2:8" ht="61.5" customHeight="1" thickBot="1">
      <c r="B44" s="51">
        <v>41031000</v>
      </c>
      <c r="C44" s="55" t="s">
        <v>37</v>
      </c>
      <c r="D44" s="19"/>
      <c r="E44" s="20"/>
      <c r="F44" s="58">
        <v>1648.8</v>
      </c>
      <c r="G44" s="61">
        <v>1648.8</v>
      </c>
      <c r="H44" s="44">
        <f>G44/F44*100</f>
        <v>100</v>
      </c>
    </row>
    <row r="45" spans="2:8" ht="47.25" customHeight="1" thickBot="1">
      <c r="B45" s="85">
        <v>41033600</v>
      </c>
      <c r="C45" s="54" t="s">
        <v>63</v>
      </c>
      <c r="D45" s="17"/>
      <c r="E45" s="71"/>
      <c r="F45" s="75">
        <v>154.8</v>
      </c>
      <c r="G45" s="57">
        <v>154.8</v>
      </c>
      <c r="H45" s="81">
        <f>G45/F45*100</f>
        <v>100</v>
      </c>
    </row>
    <row r="46" spans="2:8" ht="25.5" customHeight="1" thickBot="1">
      <c r="B46" s="51">
        <v>41033900</v>
      </c>
      <c r="C46" s="55" t="s">
        <v>38</v>
      </c>
      <c r="D46" s="19"/>
      <c r="E46" s="20"/>
      <c r="F46" s="58">
        <v>30070.5</v>
      </c>
      <c r="G46" s="61">
        <v>30070.5</v>
      </c>
      <c r="H46" s="44">
        <f t="shared" si="1"/>
        <v>100</v>
      </c>
    </row>
    <row r="47" spans="2:8" ht="30" customHeight="1" thickBot="1">
      <c r="B47" s="85">
        <v>41034200</v>
      </c>
      <c r="C47" s="22" t="s">
        <v>39</v>
      </c>
      <c r="D47" s="17"/>
      <c r="E47" s="71"/>
      <c r="F47" s="75">
        <v>14099.2</v>
      </c>
      <c r="G47" s="57">
        <v>14099.2</v>
      </c>
      <c r="H47" s="81">
        <f t="shared" si="1"/>
        <v>100</v>
      </c>
    </row>
    <row r="48" spans="2:8" ht="33" customHeight="1" thickBot="1">
      <c r="B48" s="51">
        <v>41035000</v>
      </c>
      <c r="C48" s="86" t="s">
        <v>40</v>
      </c>
      <c r="D48" s="19"/>
      <c r="E48" s="20"/>
      <c r="F48" s="58">
        <v>13657.765</v>
      </c>
      <c r="G48" s="61">
        <v>13551.3634</v>
      </c>
      <c r="H48" s="44">
        <f t="shared" si="1"/>
        <v>99.22094427602174</v>
      </c>
    </row>
    <row r="49" spans="2:8" ht="3" customHeight="1" hidden="1">
      <c r="B49" s="85">
        <v>41035800</v>
      </c>
      <c r="C49" s="66" t="s">
        <v>47</v>
      </c>
      <c r="D49" s="17"/>
      <c r="E49" s="71"/>
      <c r="F49" s="75">
        <v>163.2</v>
      </c>
      <c r="G49" s="57">
        <v>155.29714</v>
      </c>
      <c r="H49" s="81">
        <f t="shared" si="1"/>
        <v>95.15756127450982</v>
      </c>
    </row>
    <row r="50" spans="2:8" ht="39" customHeight="1" thickBot="1">
      <c r="B50" s="67">
        <v>41035400</v>
      </c>
      <c r="C50" s="48" t="s">
        <v>64</v>
      </c>
      <c r="D50" s="16"/>
      <c r="E50" s="70"/>
      <c r="F50" s="78">
        <v>16.925</v>
      </c>
      <c r="G50" s="73">
        <v>16.925</v>
      </c>
      <c r="H50" s="84">
        <f t="shared" si="1"/>
        <v>100</v>
      </c>
    </row>
    <row r="51" spans="2:8" ht="57" thickBot="1">
      <c r="B51" s="51">
        <v>41035800</v>
      </c>
      <c r="C51" s="55" t="s">
        <v>65</v>
      </c>
      <c r="D51" s="19"/>
      <c r="E51" s="20"/>
      <c r="F51" s="58">
        <v>343.5</v>
      </c>
      <c r="G51" s="61">
        <v>315.05632</v>
      </c>
      <c r="H51" s="44">
        <f t="shared" si="1"/>
        <v>91.71945269286755</v>
      </c>
    </row>
    <row r="52" spans="2:8" ht="21" customHeight="1" thickBot="1">
      <c r="B52" s="51"/>
      <c r="C52" s="55"/>
      <c r="D52" s="19"/>
      <c r="E52" s="20"/>
      <c r="F52" s="26"/>
      <c r="G52" s="32"/>
      <c r="H52" s="44" t="s">
        <v>22</v>
      </c>
    </row>
    <row r="53" spans="2:8" ht="29.25" customHeight="1" thickBot="1">
      <c r="B53" s="23"/>
      <c r="C53" s="24" t="s">
        <v>41</v>
      </c>
      <c r="D53" s="19">
        <f>SUM(D13,D18,D37,D41)</f>
        <v>211901.7</v>
      </c>
      <c r="E53" s="25">
        <f>SUM(E13,E18,E37,E41)</f>
        <v>220256.30000000002</v>
      </c>
      <c r="F53" s="26">
        <f>F35+F36</f>
        <v>143012.40558</v>
      </c>
      <c r="G53" s="80">
        <f>G35+G36</f>
        <v>143907.30642</v>
      </c>
      <c r="H53" s="33">
        <f>G53/F53*100</f>
        <v>100.62575049791707</v>
      </c>
    </row>
    <row r="54" spans="2:8" ht="27.75" customHeight="1" thickBot="1">
      <c r="B54" s="51"/>
      <c r="C54" s="54"/>
      <c r="D54" s="11"/>
      <c r="E54" s="56"/>
      <c r="F54" s="58"/>
      <c r="G54" s="58"/>
      <c r="H54" s="44"/>
    </row>
    <row r="55" spans="2:8" ht="24" customHeight="1" thickBot="1">
      <c r="B55" s="49"/>
      <c r="C55" s="45" t="s">
        <v>33</v>
      </c>
      <c r="D55" s="19"/>
      <c r="E55" s="31"/>
      <c r="F55" s="58"/>
      <c r="G55" s="59"/>
      <c r="H55" s="44"/>
    </row>
    <row r="56" spans="2:8" ht="18.75" hidden="1">
      <c r="B56" s="50">
        <v>20000000</v>
      </c>
      <c r="C56" s="46" t="s">
        <v>29</v>
      </c>
      <c r="D56" s="17"/>
      <c r="E56" s="27"/>
      <c r="F56" s="21">
        <f>F57</f>
        <v>720.405</v>
      </c>
      <c r="G56" s="14">
        <f>G57</f>
        <v>817.3125</v>
      </c>
      <c r="H56" s="60">
        <f aca="true" t="shared" si="2" ref="H56:H62">G56/F56*100</f>
        <v>113.45180835779874</v>
      </c>
    </row>
    <row r="57" spans="2:8" ht="24" customHeight="1" hidden="1">
      <c r="B57" s="50">
        <v>25000000</v>
      </c>
      <c r="C57" s="46" t="s">
        <v>52</v>
      </c>
      <c r="D57" s="12">
        <v>4062.5</v>
      </c>
      <c r="E57" s="10">
        <v>9622.8</v>
      </c>
      <c r="F57" s="13">
        <v>720.405</v>
      </c>
      <c r="G57" s="15">
        <v>817.3125</v>
      </c>
      <c r="H57" s="29">
        <f t="shared" si="2"/>
        <v>113.45180835779874</v>
      </c>
    </row>
    <row r="58" spans="2:8" ht="26.25" customHeight="1" hidden="1">
      <c r="B58" s="51"/>
      <c r="C58" s="45" t="s">
        <v>42</v>
      </c>
      <c r="D58" s="28"/>
      <c r="E58" s="31"/>
      <c r="F58" s="26">
        <f>F56</f>
        <v>720.405</v>
      </c>
      <c r="G58" s="26">
        <f>G56</f>
        <v>817.3125</v>
      </c>
      <c r="H58" s="42">
        <f t="shared" si="2"/>
        <v>113.45180835779874</v>
      </c>
    </row>
    <row r="59" spans="2:8" ht="30" customHeight="1" thickBot="1">
      <c r="B59" s="51">
        <v>20000000</v>
      </c>
      <c r="C59" s="55" t="s">
        <v>29</v>
      </c>
      <c r="D59" s="28"/>
      <c r="E59" s="31"/>
      <c r="F59" s="58">
        <v>2428.299</v>
      </c>
      <c r="G59" s="61">
        <v>1959.728</v>
      </c>
      <c r="H59" s="12">
        <f t="shared" si="2"/>
        <v>80.70373541314312</v>
      </c>
    </row>
    <row r="60" spans="2:8" ht="19.5" thickBot="1">
      <c r="B60" s="53">
        <v>25000000</v>
      </c>
      <c r="C60" s="54" t="s">
        <v>52</v>
      </c>
      <c r="D60" s="11">
        <v>49639.2</v>
      </c>
      <c r="E60" s="56">
        <v>55929.2</v>
      </c>
      <c r="F60" s="58">
        <v>2428.299</v>
      </c>
      <c r="G60" s="61">
        <v>1959.728</v>
      </c>
      <c r="H60" s="12">
        <f>G60/F60*100</f>
        <v>80.70373541314312</v>
      </c>
    </row>
    <row r="61" spans="2:8" ht="19.5" thickBot="1">
      <c r="B61" s="23"/>
      <c r="C61" s="24" t="s">
        <v>9</v>
      </c>
      <c r="D61" s="19">
        <f>SUM(D57:D60)</f>
        <v>53701.7</v>
      </c>
      <c r="E61" s="25">
        <f>SUM(E57:E60)</f>
        <v>65552</v>
      </c>
      <c r="F61" s="26">
        <v>2428.299</v>
      </c>
      <c r="G61" s="32">
        <v>1959.728</v>
      </c>
      <c r="H61" s="44">
        <f>G61/F61*100</f>
        <v>80.70373541314312</v>
      </c>
    </row>
    <row r="62" spans="2:8" ht="16.5" customHeight="1" thickBot="1">
      <c r="B62" s="18"/>
      <c r="C62" s="24" t="s">
        <v>10</v>
      </c>
      <c r="D62" s="19">
        <f>SUM(D53,D61)</f>
        <v>265603.4</v>
      </c>
      <c r="E62" s="25">
        <f>SUM(E53,E61)</f>
        <v>285808.30000000005</v>
      </c>
      <c r="F62" s="26">
        <f>F53+F61</f>
        <v>145440.70458</v>
      </c>
      <c r="G62" s="26">
        <f>G53+G61</f>
        <v>145867.03442</v>
      </c>
      <c r="H62" s="33">
        <f t="shared" si="2"/>
        <v>100.29312965804942</v>
      </c>
    </row>
    <row r="63" spans="2:8" ht="17.25" customHeight="1">
      <c r="B63" s="34"/>
      <c r="C63" s="35"/>
      <c r="D63" s="36"/>
      <c r="E63" s="36"/>
      <c r="F63" s="41"/>
      <c r="G63" s="41"/>
      <c r="H63" s="36"/>
    </row>
    <row r="64" spans="2:8" ht="17.25" customHeight="1">
      <c r="B64" s="34"/>
      <c r="C64" s="35"/>
      <c r="D64" s="36"/>
      <c r="E64" s="36"/>
      <c r="F64" s="41"/>
      <c r="G64" s="41"/>
      <c r="H64" s="36"/>
    </row>
    <row r="65" spans="2:8" ht="18.75">
      <c r="B65" s="34"/>
      <c r="C65" s="35"/>
      <c r="D65" s="36"/>
      <c r="E65" s="37"/>
      <c r="F65" s="37"/>
      <c r="G65" s="37"/>
      <c r="H65" s="37"/>
    </row>
    <row r="66" spans="2:8" ht="18.75">
      <c r="B66" s="38" t="s">
        <v>57</v>
      </c>
      <c r="C66" s="37"/>
      <c r="D66" s="37"/>
      <c r="E66" s="37"/>
      <c r="F66" s="37"/>
      <c r="G66" s="38"/>
      <c r="H66" s="37"/>
    </row>
    <row r="67" spans="2:8" ht="18.75">
      <c r="B67" s="38" t="s">
        <v>30</v>
      </c>
      <c r="C67" s="39"/>
      <c r="D67" s="40" t="s">
        <v>15</v>
      </c>
      <c r="E67" s="37"/>
      <c r="F67" s="37"/>
      <c r="G67" s="38" t="s">
        <v>58</v>
      </c>
      <c r="H67" s="37"/>
    </row>
    <row r="68" spans="2:8" ht="14.25">
      <c r="B68" s="6" t="s">
        <v>22</v>
      </c>
      <c r="C68" s="7"/>
      <c r="D68" s="5"/>
      <c r="E68" s="5"/>
      <c r="F68" s="5"/>
      <c r="G68" s="5"/>
      <c r="H68" s="5"/>
    </row>
    <row r="69" spans="2:8" ht="12.75">
      <c r="B69" s="5"/>
      <c r="C69" s="7"/>
      <c r="D69" s="5"/>
      <c r="E69" s="5"/>
      <c r="F69" s="5"/>
      <c r="G69" s="5"/>
      <c r="H69" s="5"/>
    </row>
    <row r="70" spans="2:8" ht="12.75">
      <c r="B70" s="5"/>
      <c r="C70" s="7"/>
      <c r="D70" s="5"/>
      <c r="E70" s="5"/>
      <c r="F70" s="5"/>
      <c r="G70" s="5"/>
      <c r="H70" s="5"/>
    </row>
  </sheetData>
  <sheetProtection/>
  <mergeCells count="3">
    <mergeCell ref="B6:H6"/>
    <mergeCell ref="B5:H5"/>
    <mergeCell ref="B7:H7"/>
  </mergeCells>
  <printOptions/>
  <pageMargins left="0.83" right="0.39" top="0.72" bottom="0.52" header="0.56" footer="0.58"/>
  <pageSetup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Reanimator 98</dc:creator>
  <cp:keywords/>
  <dc:description/>
  <cp:lastModifiedBy>Admin</cp:lastModifiedBy>
  <cp:lastPrinted>2017-07-14T07:01:54Z</cp:lastPrinted>
  <dcterms:created xsi:type="dcterms:W3CDTF">2000-02-21T08:38:24Z</dcterms:created>
  <dcterms:modified xsi:type="dcterms:W3CDTF">2017-08-28T14:28:29Z</dcterms:modified>
  <cp:category/>
  <cp:version/>
  <cp:contentType/>
  <cp:contentStatus/>
</cp:coreProperties>
</file>