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'dod1'!$A$1:$H$75</definedName>
  </definedNames>
  <calcPr fullCalcOnLoad="1"/>
</workbook>
</file>

<file path=xl/sharedStrings.xml><?xml version="1.0" encoding="utf-8"?>
<sst xmlns="http://schemas.openxmlformats.org/spreadsheetml/2006/main" count="80" uniqueCount="73">
  <si>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</si>
  <si>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</si>
  <si>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</si>
  <si>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</si>
  <si>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</si>
  <si>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</si>
  <si>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</si>
  <si>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</si>
  <si>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</si>
  <si>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</si>
  <si>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</si>
  <si>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</si>
  <si>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</si>
  <si>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Головне управління сільського господарства та продовольства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</si>
  <si>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</si>
  <si>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</si>
  <si>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</si>
  <si>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</si>
  <si>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</si>
  <si>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</si>
  <si>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</si>
  <si>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</si>
  <si>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</si>
  <si>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 xml:space="preserve"> </t>
  </si>
  <si>
    <t>Плата за оренду цілістних майнових комплексів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</si>
  <si>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</si>
  <si>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</si>
  <si>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</si>
  <si>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</si>
  <si>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</si>
  <si>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</si>
  <si>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>управління райдержадміністрації</t>
  </si>
  <si>
    <t>Субвенції</t>
  </si>
  <si>
    <t>____________№</t>
  </si>
  <si>
    <t>Податки на доходи, податки на прибуток , податки на збільшення ринкової вартості</t>
  </si>
  <si>
    <t xml:space="preserve">               Д О Х О Д И  ( спеціальний фонд) </t>
  </si>
  <si>
    <t>Податок та збір на доходи фізичних осіб</t>
  </si>
  <si>
    <t>Базова дотація</t>
  </si>
  <si>
    <t>Дотації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</si>
  <si>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</si>
  <si>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</si>
  <si>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</si>
  <si>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</si>
  <si>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Разом  (загальний фонд)</t>
  </si>
  <si>
    <t xml:space="preserve">Разом (спеціальний фонд) </t>
  </si>
  <si>
    <t>Податок на прибуток підприємств</t>
  </si>
  <si>
    <t>Стабілізаційна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</si>
  <si>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 І чи ІІ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</si>
  <si>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</si>
  <si>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</si>
  <si>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Виконання  дохідної частини  районного бюджету Баштанського району                 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</si>
  <si>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</si>
  <si>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</si>
  <si>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</si>
  <si>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Власні надходження  (рік із змінами)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</si>
  <si>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</si>
  <si>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</si>
  <si>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</si>
  <si>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 xml:space="preserve">В.о. начальника фінансового </t>
  </si>
  <si>
    <t>О.О.Луценко</t>
  </si>
  <si>
    <t>Адміністративні штрафи</t>
  </si>
  <si>
    <t>в 1,5 р.б.</t>
  </si>
  <si>
    <t>в 1,7 р.б.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</si>
  <si>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</si>
  <si>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</si>
  <si>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 -сиріт та дітей, позбавлених батьківського піклування</t>
  </si>
  <si>
    <t>Адміністративний збір за державну реєстрацію речових прав на нерухоме майно та їх обтяжень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</si>
  <si>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</si>
  <si>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 xml:space="preserve">      за   2017 рік</t>
  </si>
  <si>
    <t>Субвенція з державного бюджету місцевим бюджетам на будівництво/капітальний ремонт/реконструкцію малих групових будинків, будинків підтриманого проживання, будівництво/придбання житла для дитячих будинків сімейного типу, соціального житла для дітей-сиріт,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</si>
  <si>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</si>
  <si>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5 - 8 пункту 1 статті 10, а також для осіб з інвалідністю I - II</t>
  </si>
  <si>
    <t>Від органів державного управління  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</si>
</sst>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"/>
    <numFmt numFmtId="181" formatCode="0.0000"/>
    <numFmt numFmtId="182" formatCode="0.000"/>
    <numFmt numFmtId="183" formatCode="0.0"/>
    <numFmt numFmtId="184" formatCode="#,##0\ &quot;к.&quot;;\-#,##0\ &quot;к.&quot;"/>
    <numFmt numFmtId="185" formatCode="#,##0\ &quot;к.&quot;;[Red]\-#,##0\ &quot;к.&quot;"/>
    <numFmt numFmtId="186" formatCode="#,##0.00\ &quot;к.&quot;;\-#,##0.00\ &quot;к.&quot;"/>
    <numFmt numFmtId="187" formatCode="#,##0.00\ &quot;к.&quot;;[Red]\-#,##0.00\ &quot;к.&quot;"/>
    <numFmt numFmtId="188" formatCode="_-* #,##0\ &quot;к.&quot;_-;\-* #,##0\ &quot;к.&quot;_-;_-* &quot;-&quot;\ &quot;к.&quot;_-;_-@_-"/>
    <numFmt numFmtId="189" formatCode="_-* #,##0\ _к_._-;\-* #,##0\ _к_._-;_-* &quot;-&quot;\ _к_._-;_-@_-"/>
    <numFmt numFmtId="190" formatCode="_-* #,##0.00\ &quot;к.&quot;_-;\-* #,##0.00\ &quot;к.&quot;_-;_-* &quot;-&quot;??\ &quot;к.&quot;_-;_-@_-"/>
    <numFmt numFmtId="191" formatCode="_-* #,##0.00\ _к_._-;\-* #,##0.00\ _к_._-;_-* &quot;-&quot;??\ _к_._-;_-@_-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0.00_)"/>
    <numFmt numFmtId="201" formatCode="0_)"/>
    <numFmt numFmtId="202" formatCode="#,##0_ ;\-#,##0\ "/>
    <numFmt numFmtId="203" formatCode="#,##0_р_."/>
    <numFmt numFmtId="204" formatCode="000000"/>
    <numFmt numFmtId="205" formatCode="0.000000"/>
    <numFmt numFmtId="206" formatCode="[$-FC19]d\ mmmm\ yyyy\ &quot;г.&quot;"/>
  </numFmts>
  <fonts count="43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183" fontId="7" fillId="0" borderId="11" xfId="0" applyNumberFormat="1" applyFont="1" applyBorder="1" applyAlignment="1">
      <alignment vertical="top"/>
    </xf>
    <xf numFmtId="0" fontId="4" fillId="0" borderId="12" xfId="0" applyFont="1" applyBorder="1" applyAlignment="1">
      <alignment vertical="top"/>
    </xf>
    <xf numFmtId="183" fontId="4" fillId="0" borderId="13" xfId="0" applyNumberFormat="1" applyFont="1" applyBorder="1" applyAlignment="1">
      <alignment vertical="top"/>
    </xf>
    <xf numFmtId="183" fontId="4" fillId="0" borderId="12" xfId="0" applyNumberFormat="1" applyFont="1" applyBorder="1" applyAlignment="1">
      <alignment vertical="top"/>
    </xf>
    <xf numFmtId="182" fontId="4" fillId="0" borderId="12" xfId="0" applyNumberFormat="1" applyFont="1" applyBorder="1" applyAlignment="1">
      <alignment vertical="top"/>
    </xf>
    <xf numFmtId="182" fontId="7" fillId="0" borderId="12" xfId="0" applyNumberFormat="1" applyFont="1" applyBorder="1" applyAlignment="1">
      <alignment vertical="top"/>
    </xf>
    <xf numFmtId="182" fontId="4" fillId="0" borderId="14" xfId="0" applyNumberFormat="1" applyFont="1" applyBorder="1" applyAlignment="1">
      <alignment vertical="top"/>
    </xf>
    <xf numFmtId="183" fontId="7" fillId="0" borderId="15" xfId="0" applyNumberFormat="1" applyFont="1" applyBorder="1" applyAlignment="1">
      <alignment vertical="top"/>
    </xf>
    <xf numFmtId="183" fontId="7" fillId="0" borderId="13" xfId="0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183" fontId="7" fillId="0" borderId="10" xfId="0" applyNumberFormat="1" applyFont="1" applyBorder="1" applyAlignment="1">
      <alignment vertical="top"/>
    </xf>
    <xf numFmtId="0" fontId="7" fillId="0" borderId="17" xfId="0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83" fontId="7" fillId="0" borderId="17" xfId="0" applyNumberFormat="1" applyFont="1" applyBorder="1" applyAlignment="1">
      <alignment vertical="top"/>
    </xf>
    <xf numFmtId="182" fontId="7" fillId="0" borderId="19" xfId="0" applyNumberFormat="1" applyFont="1" applyBorder="1" applyAlignment="1">
      <alignment vertical="top"/>
    </xf>
    <xf numFmtId="0" fontId="4" fillId="0" borderId="13" xfId="0" applyFont="1" applyBorder="1" applyAlignment="1">
      <alignment vertical="top"/>
    </xf>
    <xf numFmtId="183" fontId="4" fillId="0" borderId="10" xfId="0" applyNumberFormat="1" applyFont="1" applyBorder="1" applyAlignment="1">
      <alignment vertical="top"/>
    </xf>
    <xf numFmtId="183" fontId="7" fillId="0" borderId="12" xfId="0" applyNumberFormat="1" applyFont="1" applyBorder="1" applyAlignment="1">
      <alignment horizontal="right" vertical="top"/>
    </xf>
    <xf numFmtId="183" fontId="4" fillId="0" borderId="15" xfId="0" applyNumberFormat="1" applyFont="1" applyBorder="1" applyAlignment="1">
      <alignment vertical="top"/>
    </xf>
    <xf numFmtId="0" fontId="4" fillId="0" borderId="17" xfId="0" applyFont="1" applyBorder="1" applyAlignment="1">
      <alignment vertical="top"/>
    </xf>
    <xf numFmtId="182" fontId="7" fillId="0" borderId="20" xfId="0" applyNumberFormat="1" applyFont="1" applyBorder="1" applyAlignment="1">
      <alignment vertical="top"/>
    </xf>
    <xf numFmtId="183" fontId="7" fillId="0" borderId="19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83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182" fontId="7" fillId="0" borderId="0" xfId="0" applyNumberFormat="1" applyFont="1" applyBorder="1" applyAlignment="1">
      <alignment vertical="top"/>
    </xf>
    <xf numFmtId="183" fontId="7" fillId="0" borderId="19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183" fontId="4" fillId="0" borderId="19" xfId="0" applyNumberFormat="1" applyFont="1" applyBorder="1" applyAlignment="1">
      <alignment vertical="top"/>
    </xf>
    <xf numFmtId="0" fontId="7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18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9" xfId="0" applyFont="1" applyBorder="1" applyAlignment="1">
      <alignment vertical="top"/>
    </xf>
    <xf numFmtId="182" fontId="4" fillId="0" borderId="0" xfId="0" applyNumberFormat="1" applyFont="1" applyBorder="1" applyAlignment="1">
      <alignment vertical="top"/>
    </xf>
    <xf numFmtId="182" fontId="4" fillId="0" borderId="19" xfId="0" applyNumberFormat="1" applyFont="1" applyBorder="1" applyAlignment="1">
      <alignment vertical="top"/>
    </xf>
    <xf numFmtId="182" fontId="4" fillId="0" borderId="30" xfId="0" applyNumberFormat="1" applyFont="1" applyBorder="1" applyAlignment="1">
      <alignment vertical="top"/>
    </xf>
    <xf numFmtId="183" fontId="7" fillId="0" borderId="11" xfId="0" applyNumberFormat="1" applyFont="1" applyBorder="1" applyAlignment="1">
      <alignment horizontal="right" vertical="top"/>
    </xf>
    <xf numFmtId="182" fontId="4" fillId="0" borderId="20" xfId="0" applyNumberFormat="1" applyFont="1" applyBorder="1" applyAlignment="1">
      <alignment vertical="top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justify" vertical="top" wrapText="1"/>
    </xf>
    <xf numFmtId="0" fontId="4" fillId="0" borderId="3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7" fillId="0" borderId="33" xfId="0" applyFont="1" applyBorder="1" applyAlignment="1">
      <alignment vertical="top"/>
    </xf>
    <xf numFmtId="0" fontId="7" fillId="0" borderId="29" xfId="0" applyFont="1" applyBorder="1" applyAlignment="1">
      <alignment vertical="top"/>
    </xf>
    <xf numFmtId="182" fontId="4" fillId="0" borderId="34" xfId="0" applyNumberFormat="1" applyFont="1" applyBorder="1" applyAlignment="1">
      <alignment vertical="top"/>
    </xf>
    <xf numFmtId="182" fontId="4" fillId="0" borderId="35" xfId="0" applyNumberFormat="1" applyFont="1" applyBorder="1" applyAlignment="1">
      <alignment vertical="top"/>
    </xf>
    <xf numFmtId="182" fontId="4" fillId="0" borderId="36" xfId="0" applyNumberFormat="1" applyFont="1" applyBorder="1" applyAlignment="1">
      <alignment vertical="top"/>
    </xf>
    <xf numFmtId="182" fontId="4" fillId="0" borderId="37" xfId="0" applyNumberFormat="1" applyFont="1" applyBorder="1" applyAlignment="1">
      <alignment vertical="top"/>
    </xf>
    <xf numFmtId="182" fontId="4" fillId="0" borderId="26" xfId="0" applyNumberFormat="1" applyFont="1" applyBorder="1" applyAlignment="1">
      <alignment vertical="top"/>
    </xf>
    <xf numFmtId="182" fontId="4" fillId="0" borderId="27" xfId="0" applyNumberFormat="1" applyFont="1" applyBorder="1" applyAlignment="1">
      <alignment vertical="top"/>
    </xf>
    <xf numFmtId="182" fontId="4" fillId="0" borderId="31" xfId="0" applyNumberFormat="1" applyFont="1" applyBorder="1" applyAlignment="1">
      <alignment vertical="top"/>
    </xf>
    <xf numFmtId="0" fontId="7" fillId="0" borderId="20" xfId="0" applyFont="1" applyBorder="1" applyAlignment="1">
      <alignment horizontal="center" vertical="center"/>
    </xf>
    <xf numFmtId="182" fontId="7" fillId="0" borderId="38" xfId="0" applyNumberFormat="1" applyFont="1" applyBorder="1" applyAlignment="1">
      <alignment vertical="top"/>
    </xf>
    <xf numFmtId="183" fontId="4" fillId="0" borderId="37" xfId="0" applyNumberFormat="1" applyFont="1" applyBorder="1" applyAlignment="1">
      <alignment vertical="top"/>
    </xf>
    <xf numFmtId="183" fontId="4" fillId="0" borderId="25" xfId="0" applyNumberFormat="1" applyFont="1" applyBorder="1" applyAlignment="1">
      <alignment vertical="top"/>
    </xf>
    <xf numFmtId="183" fontId="4" fillId="0" borderId="26" xfId="0" applyNumberFormat="1" applyFont="1" applyBorder="1" applyAlignment="1">
      <alignment horizontal="right" vertical="top"/>
    </xf>
    <xf numFmtId="0" fontId="4" fillId="0" borderId="37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1" xfId="0" applyFont="1" applyFill="1" applyBorder="1" applyAlignment="1">
      <alignment horizontal="justify" vertical="top" wrapText="1"/>
    </xf>
    <xf numFmtId="182" fontId="7" fillId="0" borderId="37" xfId="0" applyNumberFormat="1" applyFont="1" applyBorder="1" applyAlignment="1">
      <alignment vertical="top"/>
    </xf>
    <xf numFmtId="183" fontId="7" fillId="0" borderId="37" xfId="0" applyNumberFormat="1" applyFont="1" applyBorder="1" applyAlignment="1">
      <alignment vertical="top"/>
    </xf>
    <xf numFmtId="0" fontId="4" fillId="0" borderId="18" xfId="0" applyFont="1" applyBorder="1" applyAlignment="1">
      <alignment wrapText="1"/>
    </xf>
    <xf numFmtId="0" fontId="4" fillId="0" borderId="33" xfId="0" applyFont="1" applyBorder="1" applyAlignment="1">
      <alignment vertical="top"/>
    </xf>
    <xf numFmtId="0" fontId="8" fillId="0" borderId="21" xfId="0" applyFont="1" applyBorder="1" applyAlignment="1">
      <alignment/>
    </xf>
    <xf numFmtId="183" fontId="7" fillId="0" borderId="32" xfId="0" applyNumberFormat="1" applyFont="1" applyBorder="1" applyAlignment="1">
      <alignment vertical="top"/>
    </xf>
    <xf numFmtId="183" fontId="4" fillId="0" borderId="27" xfId="0" applyNumberFormat="1" applyFont="1" applyBorder="1" applyAlignment="1">
      <alignment horizontal="right" vertical="top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 wrapText="1"/>
    </xf>
    <xf numFmtId="0" fontId="4" fillId="0" borderId="37" xfId="0" applyFont="1" applyBorder="1" applyAlignment="1">
      <alignment/>
    </xf>
    <xf numFmtId="0" fontId="4" fillId="0" borderId="20" xfId="0" applyFont="1" applyBorder="1" applyAlignment="1">
      <alignment vertical="top" wrapText="1"/>
    </xf>
    <xf numFmtId="0" fontId="4" fillId="0" borderId="18" xfId="0" applyFont="1" applyBorder="1" applyAlignment="1">
      <alignment/>
    </xf>
    <xf numFmtId="182" fontId="4" fillId="0" borderId="20" xfId="0" applyNumberFormat="1" applyFont="1" applyBorder="1" applyAlignment="1">
      <alignment horizontal="right" vertical="top"/>
    </xf>
    <xf numFmtId="0" fontId="4" fillId="0" borderId="39" xfId="0" applyFont="1" applyBorder="1" applyAlignment="1">
      <alignment vertical="top" wrapText="1"/>
    </xf>
    <xf numFmtId="183" fontId="4" fillId="0" borderId="40" xfId="0" applyNumberFormat="1" applyFont="1" applyBorder="1" applyAlignment="1">
      <alignment vertical="top"/>
    </xf>
    <xf numFmtId="0" fontId="4" fillId="0" borderId="41" xfId="0" applyFont="1" applyBorder="1" applyAlignment="1">
      <alignment vertical="top"/>
    </xf>
    <xf numFmtId="182" fontId="4" fillId="0" borderId="28" xfId="0" applyNumberFormat="1" applyFont="1" applyBorder="1" applyAlignment="1">
      <alignment vertical="top"/>
    </xf>
    <xf numFmtId="182" fontId="4" fillId="0" borderId="42" xfId="0" applyNumberFormat="1" applyFont="1" applyBorder="1" applyAlignment="1">
      <alignment vertical="top"/>
    </xf>
    <xf numFmtId="183" fontId="4" fillId="0" borderId="28" xfId="0" applyNumberFormat="1" applyFont="1" applyBorder="1" applyAlignment="1">
      <alignment horizontal="right" vertical="top"/>
    </xf>
    <xf numFmtId="183" fontId="4" fillId="0" borderId="43" xfId="0" applyNumberFormat="1" applyFont="1" applyBorder="1" applyAlignment="1">
      <alignment vertical="top"/>
    </xf>
    <xf numFmtId="0" fontId="4" fillId="0" borderId="12" xfId="0" applyFont="1" applyBorder="1" applyAlignment="1">
      <alignment wrapText="1"/>
    </xf>
    <xf numFmtId="0" fontId="4" fillId="0" borderId="39" xfId="0" applyFont="1" applyBorder="1" applyAlignment="1">
      <alignment vertical="top"/>
    </xf>
    <xf numFmtId="183" fontId="7" fillId="0" borderId="40" xfId="0" applyNumberFormat="1" applyFont="1" applyBorder="1" applyAlignment="1">
      <alignment vertical="top"/>
    </xf>
    <xf numFmtId="0" fontId="7" fillId="0" borderId="41" xfId="0" applyFont="1" applyBorder="1" applyAlignment="1">
      <alignment vertical="top"/>
    </xf>
    <xf numFmtId="183" fontId="4" fillId="0" borderId="28" xfId="0" applyNumberFormat="1" applyFont="1" applyBorder="1" applyAlignment="1">
      <alignment vertical="top"/>
    </xf>
    <xf numFmtId="0" fontId="4" fillId="0" borderId="10" xfId="0" applyFont="1" applyBorder="1" applyAlignment="1">
      <alignment wrapText="1"/>
    </xf>
    <xf numFmtId="0" fontId="4" fillId="0" borderId="44" xfId="0" applyFont="1" applyBorder="1" applyAlignment="1">
      <alignment vertical="top"/>
    </xf>
    <xf numFmtId="183" fontId="4" fillId="0" borderId="0" xfId="0" applyNumberFormat="1" applyFont="1" applyBorder="1" applyAlignment="1">
      <alignment vertical="top"/>
    </xf>
    <xf numFmtId="183" fontId="4" fillId="0" borderId="18" xfId="0" applyNumberFormat="1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8"/>
  <sheetViews>
    <sheetView tabSelected="1" view="pageBreakPreview" zoomScale="75" zoomScaleNormal="75" zoomScaleSheetLayoutView="75" zoomScalePageLayoutView="0" workbookViewId="0" topLeftCell="A53">
      <selection activeCell="C73" sqref="C73"/>
    </sheetView>
  </sheetViews>
  <sheetFormatPr defaultColWidth="9.00390625" defaultRowHeight="12.75"/>
  <cols>
    <col min="1" max="1" width="9.125" style="1" customWidth="1"/>
    <col min="2" max="2" width="14.125" style="1" customWidth="1"/>
    <col min="3" max="3" width="97.875" style="2" customWidth="1"/>
    <col min="4" max="4" width="11.375" style="1" hidden="1" customWidth="1"/>
    <col min="5" max="5" width="11.625" style="1" hidden="1" customWidth="1"/>
    <col min="6" max="6" width="20.00390625" style="1" customWidth="1"/>
    <col min="7" max="7" width="22.75390625" style="1" customWidth="1"/>
    <col min="8" max="8" width="20.125" style="1" customWidth="1"/>
    <col min="9" max="16384" width="9.125" style="1" customWidth="1"/>
  </cols>
  <sheetData>
    <row r="1" spans="2:8" ht="12.75">
      <c r="B1" s="3"/>
      <c r="C1" s="3"/>
      <c r="D1" s="3"/>
      <c r="E1" s="3"/>
      <c r="F1" s="3"/>
      <c r="G1" s="3" t="s">
        <v>21</v>
      </c>
      <c r="H1" s="3"/>
    </row>
    <row r="2" spans="2:8" ht="12.75">
      <c r="B2" s="3"/>
      <c r="C2" s="3"/>
      <c r="D2" s="3"/>
      <c r="E2" s="3"/>
      <c r="F2" s="3"/>
      <c r="G2" s="3" t="s">
        <v>28</v>
      </c>
      <c r="H2" s="3"/>
    </row>
    <row r="3" spans="2:8" ht="12.75">
      <c r="B3" s="3"/>
      <c r="C3" s="3"/>
      <c r="D3" s="3"/>
      <c r="E3" s="3"/>
      <c r="F3" s="3"/>
      <c r="G3" s="3" t="s">
        <v>33</v>
      </c>
      <c r="H3" s="3"/>
    </row>
    <row r="4" spans="2:8" ht="12.75">
      <c r="B4" s="3"/>
      <c r="C4" s="3"/>
      <c r="D4" s="3"/>
      <c r="E4" s="3"/>
      <c r="F4" s="3"/>
      <c r="G4" s="3"/>
      <c r="H4" s="3"/>
    </row>
    <row r="5" spans="2:8" ht="21" customHeight="1">
      <c r="B5" s="118"/>
      <c r="C5" s="118"/>
      <c r="D5" s="118"/>
      <c r="E5" s="118"/>
      <c r="F5" s="118"/>
      <c r="G5" s="118"/>
      <c r="H5" s="118"/>
    </row>
    <row r="6" spans="2:8" ht="16.5" customHeight="1">
      <c r="B6" s="117" t="s">
        <v>50</v>
      </c>
      <c r="C6" s="117"/>
      <c r="D6" s="117"/>
      <c r="E6" s="117"/>
      <c r="F6" s="117"/>
      <c r="G6" s="117"/>
      <c r="H6" s="117"/>
    </row>
    <row r="7" spans="2:8" ht="16.5" customHeight="1">
      <c r="B7" s="117" t="s">
        <v>68</v>
      </c>
      <c r="C7" s="117"/>
      <c r="D7" s="117"/>
      <c r="E7" s="117"/>
      <c r="F7" s="117"/>
      <c r="G7" s="117"/>
      <c r="H7" s="117"/>
    </row>
    <row r="8" spans="2:8" ht="16.5" customHeight="1">
      <c r="B8" s="43"/>
      <c r="C8" s="43"/>
      <c r="D8" s="43"/>
      <c r="E8" s="43"/>
      <c r="F8" s="43"/>
      <c r="G8" s="43"/>
      <c r="H8" s="43"/>
    </row>
    <row r="9" spans="2:8" ht="16.5" customHeight="1">
      <c r="B9" s="43"/>
      <c r="C9" s="43"/>
      <c r="D9" s="43"/>
      <c r="E9" s="43"/>
      <c r="F9" s="43"/>
      <c r="G9" s="43"/>
      <c r="H9" s="43"/>
    </row>
    <row r="10" spans="2:8" ht="13.5" customHeight="1" thickBot="1">
      <c r="B10" s="3"/>
      <c r="C10" s="4"/>
      <c r="D10" s="3" t="s">
        <v>0</v>
      </c>
      <c r="E10" s="3"/>
      <c r="F10" s="3"/>
      <c r="G10" s="3" t="s">
        <v>22</v>
      </c>
      <c r="H10" s="3" t="s">
        <v>23</v>
      </c>
    </row>
    <row r="11" spans="2:8" ht="60" customHeight="1" thickBot="1">
      <c r="B11" s="63" t="s">
        <v>1</v>
      </c>
      <c r="C11" s="62" t="s">
        <v>2</v>
      </c>
      <c r="D11" s="8" t="s">
        <v>16</v>
      </c>
      <c r="E11" s="64" t="s">
        <v>17</v>
      </c>
      <c r="F11" s="65" t="s">
        <v>25</v>
      </c>
      <c r="G11" s="79" t="s">
        <v>18</v>
      </c>
      <c r="H11" s="65" t="s">
        <v>20</v>
      </c>
    </row>
    <row r="12" spans="2:8" ht="24" customHeight="1" thickBot="1">
      <c r="B12" s="51">
        <v>10000000</v>
      </c>
      <c r="C12" s="55" t="s">
        <v>3</v>
      </c>
      <c r="D12" s="19"/>
      <c r="E12" s="31"/>
      <c r="F12" s="26">
        <f>F13</f>
        <v>16056.11527</v>
      </c>
      <c r="G12" s="32">
        <f>G13</f>
        <v>16817.826429999997</v>
      </c>
      <c r="H12" s="33">
        <f>G12/F12*100</f>
        <v>104.74405637472731</v>
      </c>
    </row>
    <row r="13" spans="2:8" ht="39" customHeight="1" thickBot="1">
      <c r="B13" s="84">
        <v>11000000</v>
      </c>
      <c r="C13" s="54" t="s">
        <v>34</v>
      </c>
      <c r="D13" s="17">
        <v>49945.9</v>
      </c>
      <c r="E13" s="71">
        <v>59245.9</v>
      </c>
      <c r="F13" s="75">
        <f>F14+F17</f>
        <v>16056.11527</v>
      </c>
      <c r="G13" s="57">
        <f>G14+G17</f>
        <v>16817.826429999997</v>
      </c>
      <c r="H13" s="81">
        <f>G13/F13*100</f>
        <v>104.74405637472731</v>
      </c>
    </row>
    <row r="14" spans="2:8" ht="24" customHeight="1" thickBot="1">
      <c r="B14" s="51">
        <v>11010000</v>
      </c>
      <c r="C14" s="85" t="s">
        <v>36</v>
      </c>
      <c r="D14" s="28">
        <v>48508.1</v>
      </c>
      <c r="E14" s="31">
        <v>58058.1</v>
      </c>
      <c r="F14" s="58">
        <v>16056.11527</v>
      </c>
      <c r="G14" s="99">
        <v>16817.08243</v>
      </c>
      <c r="H14" s="44">
        <f>G14/F14*100</f>
        <v>104.73942262623031</v>
      </c>
    </row>
    <row r="15" spans="2:8" ht="12.75" customHeight="1" hidden="1">
      <c r="B15" s="52">
        <v>11020000</v>
      </c>
      <c r="C15" s="47" t="s">
        <v>4</v>
      </c>
      <c r="D15" s="9">
        <f>SUM(D16)</f>
        <v>0</v>
      </c>
      <c r="E15" s="68"/>
      <c r="F15" s="77"/>
      <c r="G15" s="72"/>
      <c r="H15" s="81" t="e">
        <f>G15/F15*100</f>
        <v>#DIV/0!</v>
      </c>
    </row>
    <row r="16" spans="2:8" ht="21.75" customHeight="1" hidden="1">
      <c r="B16" s="50">
        <v>11020200</v>
      </c>
      <c r="C16" s="46" t="s">
        <v>5</v>
      </c>
      <c r="D16" s="12"/>
      <c r="E16" s="69"/>
      <c r="F16" s="78"/>
      <c r="G16" s="73"/>
      <c r="H16" s="82" t="e">
        <f>G16/F16*100</f>
        <v>#DIV/0!</v>
      </c>
    </row>
    <row r="17" spans="2:8" ht="21.75" customHeight="1" thickBot="1">
      <c r="B17" s="67">
        <v>11020000</v>
      </c>
      <c r="C17" s="48" t="s">
        <v>45</v>
      </c>
      <c r="D17" s="30"/>
      <c r="E17" s="90"/>
      <c r="F17" s="78">
        <v>0</v>
      </c>
      <c r="G17" s="73">
        <v>0.744</v>
      </c>
      <c r="H17" s="81">
        <v>0</v>
      </c>
    </row>
    <row r="18" spans="2:8" ht="22.5" customHeight="1" thickBot="1">
      <c r="B18" s="51">
        <v>20000000</v>
      </c>
      <c r="C18" s="55" t="s">
        <v>6</v>
      </c>
      <c r="D18" s="19">
        <v>12996.7</v>
      </c>
      <c r="E18" s="20">
        <v>6762.2</v>
      </c>
      <c r="F18" s="26">
        <f>F19+F23+F35</f>
        <v>131.9</v>
      </c>
      <c r="G18" s="32">
        <f>G19+G23+G35</f>
        <v>220.77834999999996</v>
      </c>
      <c r="H18" s="42" t="s">
        <v>62</v>
      </c>
    </row>
    <row r="19" spans="2:8" ht="22.5" customHeight="1" thickBot="1">
      <c r="B19" s="96">
        <v>21000000</v>
      </c>
      <c r="C19" s="98" t="s">
        <v>51</v>
      </c>
      <c r="D19" s="17"/>
      <c r="E19" s="71"/>
      <c r="F19" s="75">
        <f>F20</f>
        <v>0.6</v>
      </c>
      <c r="G19" s="57">
        <f>G20</f>
        <v>14.295</v>
      </c>
      <c r="H19" s="81">
        <v>0</v>
      </c>
    </row>
    <row r="20" spans="2:8" ht="62.25" customHeight="1" thickBot="1">
      <c r="B20" s="94">
        <v>21010000</v>
      </c>
      <c r="C20" s="97" t="s">
        <v>52</v>
      </c>
      <c r="D20" s="19"/>
      <c r="E20" s="20"/>
      <c r="F20" s="58">
        <f>F21+F22</f>
        <v>0.6</v>
      </c>
      <c r="G20" s="61">
        <f>G21+G22</f>
        <v>14.295</v>
      </c>
      <c r="H20" s="44">
        <v>0</v>
      </c>
    </row>
    <row r="21" spans="2:8" ht="37.5" customHeight="1" thickBot="1">
      <c r="B21" s="96">
        <v>21010300</v>
      </c>
      <c r="C21" s="89" t="s">
        <v>53</v>
      </c>
      <c r="D21" s="17"/>
      <c r="E21" s="71"/>
      <c r="F21" s="75">
        <v>0.6</v>
      </c>
      <c r="G21" s="57">
        <v>0.304</v>
      </c>
      <c r="H21" s="81">
        <f>G21/F21*100</f>
        <v>50.66666666666667</v>
      </c>
    </row>
    <row r="22" spans="2:8" ht="37.5" customHeight="1" thickBot="1">
      <c r="B22" s="94">
        <v>21081100</v>
      </c>
      <c r="C22" s="95" t="s">
        <v>60</v>
      </c>
      <c r="D22" s="19"/>
      <c r="E22" s="20"/>
      <c r="F22" s="58">
        <v>0</v>
      </c>
      <c r="G22" s="61">
        <v>13.991</v>
      </c>
      <c r="H22" s="44"/>
    </row>
    <row r="23" spans="2:8" ht="38.25" thickBot="1">
      <c r="B23" s="52">
        <v>22000000</v>
      </c>
      <c r="C23" s="47" t="s">
        <v>29</v>
      </c>
      <c r="D23" s="9" t="e">
        <f>SUM(D24,#REF!)</f>
        <v>#REF!</v>
      </c>
      <c r="E23" s="92">
        <v>16.9</v>
      </c>
      <c r="F23" s="77">
        <f>F25+F28</f>
        <v>131.3</v>
      </c>
      <c r="G23" s="72">
        <f>G25+G28</f>
        <v>200.90240999999997</v>
      </c>
      <c r="H23" s="93" t="s">
        <v>61</v>
      </c>
    </row>
    <row r="24" spans="2:8" ht="37.5" hidden="1">
      <c r="B24" s="67">
        <v>22080000</v>
      </c>
      <c r="C24" s="48" t="s">
        <v>7</v>
      </c>
      <c r="D24" s="30"/>
      <c r="E24" s="90"/>
      <c r="F24" s="78"/>
      <c r="G24" s="73"/>
      <c r="H24" s="81" t="e">
        <f aca="true" t="shared" si="0" ref="H24:H34">G24/F24*100</f>
        <v>#DIV/0!</v>
      </c>
    </row>
    <row r="25" spans="2:8" ht="19.5" thickBot="1">
      <c r="B25" s="51">
        <v>22010000</v>
      </c>
      <c r="C25" s="91" t="s">
        <v>55</v>
      </c>
      <c r="D25" s="28"/>
      <c r="E25" s="31"/>
      <c r="F25" s="58">
        <f>F26</f>
        <v>60</v>
      </c>
      <c r="G25" s="61">
        <f>G26+G27</f>
        <v>77.28399999999999</v>
      </c>
      <c r="H25" s="44">
        <f>G25/F25*100</f>
        <v>128.80666666666664</v>
      </c>
    </row>
    <row r="26" spans="2:8" ht="38.25" thickBot="1">
      <c r="B26" s="84">
        <v>22010300</v>
      </c>
      <c r="C26" s="89" t="s">
        <v>56</v>
      </c>
      <c r="D26" s="11"/>
      <c r="E26" s="56"/>
      <c r="F26" s="75">
        <v>60</v>
      </c>
      <c r="G26" s="57">
        <v>77.22</v>
      </c>
      <c r="H26" s="81">
        <f>G26/F26*100</f>
        <v>128.7</v>
      </c>
    </row>
    <row r="27" spans="2:8" ht="38.25" thickBot="1">
      <c r="B27" s="51">
        <v>22012600</v>
      </c>
      <c r="C27" s="107" t="s">
        <v>66</v>
      </c>
      <c r="D27" s="12"/>
      <c r="E27" s="69"/>
      <c r="F27" s="76">
        <v>0</v>
      </c>
      <c r="G27" s="74">
        <v>0.064</v>
      </c>
      <c r="H27" s="106">
        <v>0</v>
      </c>
    </row>
    <row r="28" spans="2:8" ht="20.25" customHeight="1" thickBot="1">
      <c r="B28" s="53">
        <v>22080000</v>
      </c>
      <c r="C28" s="100" t="s">
        <v>24</v>
      </c>
      <c r="D28" s="101"/>
      <c r="E28" s="102"/>
      <c r="F28" s="103">
        <v>71.3</v>
      </c>
      <c r="G28" s="104">
        <v>123.61841</v>
      </c>
      <c r="H28" s="105" t="s">
        <v>62</v>
      </c>
    </row>
    <row r="29" spans="2:8" ht="37.5" hidden="1">
      <c r="B29" s="52">
        <v>50100800</v>
      </c>
      <c r="C29" s="47" t="s">
        <v>8</v>
      </c>
      <c r="D29" s="9"/>
      <c r="E29" s="68"/>
      <c r="F29" s="77"/>
      <c r="G29" s="72"/>
      <c r="H29" s="81" t="e">
        <f t="shared" si="0"/>
        <v>#DIV/0!</v>
      </c>
    </row>
    <row r="30" spans="2:8" ht="56.25" hidden="1">
      <c r="B30" s="50"/>
      <c r="C30" s="46" t="s">
        <v>14</v>
      </c>
      <c r="D30" s="12"/>
      <c r="E30" s="69"/>
      <c r="F30" s="76"/>
      <c r="G30" s="74"/>
      <c r="H30" s="82" t="e">
        <f t="shared" si="0"/>
        <v>#DIV/0!</v>
      </c>
    </row>
    <row r="31" spans="2:8" ht="18.75" hidden="1">
      <c r="B31" s="50"/>
      <c r="C31" s="46" t="s">
        <v>13</v>
      </c>
      <c r="D31" s="12"/>
      <c r="E31" s="69"/>
      <c r="F31" s="76"/>
      <c r="G31" s="74"/>
      <c r="H31" s="82" t="e">
        <f t="shared" si="0"/>
        <v>#DIV/0!</v>
      </c>
    </row>
    <row r="32" spans="2:8" ht="37.5" hidden="1">
      <c r="B32" s="50"/>
      <c r="C32" s="46" t="s">
        <v>11</v>
      </c>
      <c r="D32" s="12"/>
      <c r="E32" s="69"/>
      <c r="F32" s="76"/>
      <c r="G32" s="74"/>
      <c r="H32" s="82" t="e">
        <f t="shared" si="0"/>
        <v>#DIV/0!</v>
      </c>
    </row>
    <row r="33" spans="2:8" ht="18.75" hidden="1">
      <c r="B33" s="50"/>
      <c r="C33" s="46" t="s">
        <v>12</v>
      </c>
      <c r="D33" s="12"/>
      <c r="E33" s="69"/>
      <c r="F33" s="76"/>
      <c r="G33" s="74"/>
      <c r="H33" s="82" t="e">
        <f t="shared" si="0"/>
        <v>#DIV/0!</v>
      </c>
    </row>
    <row r="34" spans="2:8" ht="18.75" hidden="1">
      <c r="B34" s="50"/>
      <c r="C34" s="46"/>
      <c r="D34" s="12"/>
      <c r="E34" s="69"/>
      <c r="F34" s="76"/>
      <c r="G34" s="74"/>
      <c r="H34" s="82" t="e">
        <f t="shared" si="0"/>
        <v>#DIV/0!</v>
      </c>
    </row>
    <row r="35" spans="2:8" ht="19.5" thickBot="1">
      <c r="B35" s="50">
        <v>24000000</v>
      </c>
      <c r="C35" s="46" t="s">
        <v>19</v>
      </c>
      <c r="D35" s="16">
        <v>12859.3</v>
      </c>
      <c r="E35" s="70">
        <v>4709.3</v>
      </c>
      <c r="F35" s="76">
        <v>0</v>
      </c>
      <c r="G35" s="74">
        <v>5.58094</v>
      </c>
      <c r="H35" s="83">
        <v>0</v>
      </c>
    </row>
    <row r="36" spans="2:8" ht="19.5" thickBot="1">
      <c r="B36" s="51"/>
      <c r="C36" s="55" t="s">
        <v>27</v>
      </c>
      <c r="D36" s="19"/>
      <c r="E36" s="20"/>
      <c r="F36" s="26">
        <f>F12+F18</f>
        <v>16188.01527</v>
      </c>
      <c r="G36" s="32">
        <f>G12+G18</f>
        <v>17038.604779999998</v>
      </c>
      <c r="H36" s="33">
        <f aca="true" t="shared" si="1" ref="H36:H56">G36/F36*100</f>
        <v>105.25443975566498</v>
      </c>
    </row>
    <row r="37" spans="2:8" ht="19.5" thickBot="1">
      <c r="B37" s="51">
        <v>40000000</v>
      </c>
      <c r="C37" s="55" t="s">
        <v>26</v>
      </c>
      <c r="D37" s="19"/>
      <c r="E37" s="20"/>
      <c r="F37" s="26">
        <f>F38+F42</f>
        <v>261992.71200999996</v>
      </c>
      <c r="G37" s="32">
        <f>G38+G42</f>
        <v>260515.83943999998</v>
      </c>
      <c r="H37" s="33">
        <f t="shared" si="1"/>
        <v>99.43629249887547</v>
      </c>
    </row>
    <row r="38" spans="2:8" ht="19.5" thickBot="1">
      <c r="B38" s="84">
        <v>41020000</v>
      </c>
      <c r="C38" s="54" t="s">
        <v>38</v>
      </c>
      <c r="D38" s="17">
        <v>137259.1</v>
      </c>
      <c r="E38" s="71">
        <v>142548.2</v>
      </c>
      <c r="F38" s="87">
        <f>F39+F40+F41</f>
        <v>18735.541680000002</v>
      </c>
      <c r="G38" s="87">
        <f>G39+G40+G41</f>
        <v>18735.541680000002</v>
      </c>
      <c r="H38" s="88">
        <f t="shared" si="1"/>
        <v>100</v>
      </c>
    </row>
    <row r="39" spans="2:8" ht="19.5" thickBot="1">
      <c r="B39" s="51">
        <v>41020100</v>
      </c>
      <c r="C39" s="55" t="s">
        <v>37</v>
      </c>
      <c r="D39" s="19"/>
      <c r="E39" s="20"/>
      <c r="F39" s="58">
        <v>5048.8</v>
      </c>
      <c r="G39" s="61">
        <v>5048.8</v>
      </c>
      <c r="H39" s="44">
        <f t="shared" si="1"/>
        <v>100</v>
      </c>
    </row>
    <row r="40" spans="2:8" ht="57" thickBot="1">
      <c r="B40" s="84">
        <v>41020200</v>
      </c>
      <c r="C40" s="89" t="s">
        <v>57</v>
      </c>
      <c r="D40" s="17"/>
      <c r="E40" s="71"/>
      <c r="F40" s="75">
        <v>12692.54168</v>
      </c>
      <c r="G40" s="57">
        <v>12692.54168</v>
      </c>
      <c r="H40" s="81">
        <f>G40/F40*100</f>
        <v>100</v>
      </c>
    </row>
    <row r="41" spans="2:8" ht="19.5" thickBot="1">
      <c r="B41" s="51">
        <v>41020600</v>
      </c>
      <c r="C41" s="85" t="s">
        <v>46</v>
      </c>
      <c r="D41" s="19"/>
      <c r="E41" s="20"/>
      <c r="F41" s="58">
        <v>994.2</v>
      </c>
      <c r="G41" s="61">
        <v>994.2</v>
      </c>
      <c r="H41" s="44">
        <f>G41/F41*100</f>
        <v>100</v>
      </c>
    </row>
    <row r="42" spans="2:8" ht="19.5" thickBot="1">
      <c r="B42" s="84">
        <v>41030000</v>
      </c>
      <c r="C42" s="54" t="s">
        <v>32</v>
      </c>
      <c r="D42" s="17">
        <v>11700</v>
      </c>
      <c r="E42" s="71">
        <v>11700</v>
      </c>
      <c r="F42" s="87">
        <f>F43+F44+F45+F46+F47+F48+F51+F54+F55+F53+F49+F50+F56</f>
        <v>243257.17032999996</v>
      </c>
      <c r="G42" s="87">
        <f>G43+G44+G45+G46+G47+G48+G51+G54+G55+G53+G49+G50+G56</f>
        <v>241780.29776</v>
      </c>
      <c r="H42" s="88">
        <f t="shared" si="1"/>
        <v>99.3928760381466</v>
      </c>
    </row>
    <row r="43" spans="2:8" ht="77.25" customHeight="1" thickBot="1">
      <c r="B43" s="51">
        <v>41030600</v>
      </c>
      <c r="C43" s="86" t="s">
        <v>47</v>
      </c>
      <c r="D43" s="19"/>
      <c r="E43" s="20"/>
      <c r="F43" s="58">
        <v>76083.4</v>
      </c>
      <c r="G43" s="61">
        <v>75381.67782</v>
      </c>
      <c r="H43" s="44">
        <f t="shared" si="1"/>
        <v>99.07769345218537</v>
      </c>
    </row>
    <row r="44" spans="2:8" ht="93.75" customHeight="1" thickBot="1">
      <c r="B44" s="84">
        <v>41030800</v>
      </c>
      <c r="C44" s="66" t="s">
        <v>48</v>
      </c>
      <c r="D44" s="17"/>
      <c r="E44" s="71"/>
      <c r="F44" s="75">
        <v>67706.4</v>
      </c>
      <c r="G44" s="57">
        <v>67706.39985</v>
      </c>
      <c r="H44" s="81">
        <f t="shared" si="1"/>
        <v>99.99999977845523</v>
      </c>
    </row>
    <row r="45" spans="2:8" ht="61.5" customHeight="1" thickBot="1">
      <c r="B45" s="51">
        <v>41031000</v>
      </c>
      <c r="C45" s="55" t="s">
        <v>39</v>
      </c>
      <c r="D45" s="19"/>
      <c r="E45" s="20"/>
      <c r="F45" s="58">
        <v>3370.4</v>
      </c>
      <c r="G45" s="61">
        <v>3370.4</v>
      </c>
      <c r="H45" s="44">
        <f>G45/F45*100</f>
        <v>100</v>
      </c>
    </row>
    <row r="46" spans="2:8" ht="47.25" customHeight="1" thickBot="1">
      <c r="B46" s="84">
        <v>41033600</v>
      </c>
      <c r="C46" s="54" t="s">
        <v>63</v>
      </c>
      <c r="D46" s="17"/>
      <c r="E46" s="71"/>
      <c r="F46" s="75">
        <v>582.5</v>
      </c>
      <c r="G46" s="57">
        <v>459.23841</v>
      </c>
      <c r="H46" s="81">
        <f>G46/F46*100</f>
        <v>78.83921201716738</v>
      </c>
    </row>
    <row r="47" spans="2:8" ht="25.5" customHeight="1" thickBot="1">
      <c r="B47" s="51">
        <v>41033900</v>
      </c>
      <c r="C47" s="55" t="s">
        <v>40</v>
      </c>
      <c r="D47" s="19"/>
      <c r="E47" s="20"/>
      <c r="F47" s="58">
        <v>37274.15644</v>
      </c>
      <c r="G47" s="61">
        <v>37274.15643</v>
      </c>
      <c r="H47" s="44">
        <f t="shared" si="1"/>
        <v>99.99999997317177</v>
      </c>
    </row>
    <row r="48" spans="2:8" ht="30" customHeight="1" thickBot="1">
      <c r="B48" s="84">
        <v>41034200</v>
      </c>
      <c r="C48" s="22" t="s">
        <v>41</v>
      </c>
      <c r="D48" s="17"/>
      <c r="E48" s="71"/>
      <c r="F48" s="75">
        <v>29423.3</v>
      </c>
      <c r="G48" s="57">
        <v>29103.67966</v>
      </c>
      <c r="H48" s="81">
        <f t="shared" si="1"/>
        <v>98.91371688423801</v>
      </c>
    </row>
    <row r="49" spans="2:8" ht="85.5" customHeight="1" thickBot="1">
      <c r="B49" s="51">
        <v>41034400</v>
      </c>
      <c r="C49" s="112" t="s">
        <v>69</v>
      </c>
      <c r="D49" s="19"/>
      <c r="E49" s="20"/>
      <c r="F49" s="58">
        <v>2000</v>
      </c>
      <c r="G49" s="61">
        <v>2000</v>
      </c>
      <c r="H49" s="44">
        <f t="shared" si="1"/>
        <v>100</v>
      </c>
    </row>
    <row r="50" spans="2:8" ht="38.25" customHeight="1" thickBot="1">
      <c r="B50" s="51">
        <v>41034500</v>
      </c>
      <c r="C50" s="107" t="s">
        <v>70</v>
      </c>
      <c r="D50" s="19"/>
      <c r="E50" s="20"/>
      <c r="F50" s="58">
        <v>4553</v>
      </c>
      <c r="G50" s="61">
        <v>4553</v>
      </c>
      <c r="H50" s="44">
        <f t="shared" si="1"/>
        <v>100</v>
      </c>
    </row>
    <row r="51" spans="2:8" ht="33" customHeight="1" thickBot="1">
      <c r="B51" s="53">
        <v>41035000</v>
      </c>
      <c r="C51" s="108" t="s">
        <v>42</v>
      </c>
      <c r="D51" s="109"/>
      <c r="E51" s="110"/>
      <c r="F51" s="103">
        <v>20033.41089</v>
      </c>
      <c r="G51" s="104">
        <v>19701.44703</v>
      </c>
      <c r="H51" s="111">
        <f t="shared" si="1"/>
        <v>98.34294887763868</v>
      </c>
    </row>
    <row r="52" spans="2:8" ht="3" customHeight="1" hidden="1">
      <c r="B52" s="84">
        <v>41035800</v>
      </c>
      <c r="C52" s="66" t="s">
        <v>49</v>
      </c>
      <c r="D52" s="17"/>
      <c r="E52" s="71"/>
      <c r="F52" s="75">
        <v>163.2</v>
      </c>
      <c r="G52" s="57">
        <v>155.29714</v>
      </c>
      <c r="H52" s="81">
        <f t="shared" si="1"/>
        <v>95.15756127450982</v>
      </c>
    </row>
    <row r="53" spans="2:8" ht="50.25" customHeight="1" thickBot="1">
      <c r="B53" s="51">
        <v>41035300</v>
      </c>
      <c r="C53" s="107" t="s">
        <v>67</v>
      </c>
      <c r="D53" s="19"/>
      <c r="E53" s="20"/>
      <c r="F53" s="58">
        <v>520</v>
      </c>
      <c r="G53" s="61">
        <v>519.78567</v>
      </c>
      <c r="H53" s="44">
        <f t="shared" si="1"/>
        <v>99.9587826923077</v>
      </c>
    </row>
    <row r="54" spans="2:8" ht="39" customHeight="1" thickBot="1">
      <c r="B54" s="84">
        <v>41035400</v>
      </c>
      <c r="C54" s="54" t="s">
        <v>64</v>
      </c>
      <c r="D54" s="17"/>
      <c r="E54" s="71"/>
      <c r="F54" s="75">
        <v>22.513</v>
      </c>
      <c r="G54" s="57">
        <v>22.51231</v>
      </c>
      <c r="H54" s="81">
        <f t="shared" si="1"/>
        <v>99.99693510416203</v>
      </c>
    </row>
    <row r="55" spans="2:8" ht="57" thickBot="1">
      <c r="B55" s="51">
        <v>41035800</v>
      </c>
      <c r="C55" s="55" t="s">
        <v>65</v>
      </c>
      <c r="D55" s="19"/>
      <c r="E55" s="20"/>
      <c r="F55" s="58">
        <v>620.9</v>
      </c>
      <c r="G55" s="61">
        <v>620.811</v>
      </c>
      <c r="H55" s="44">
        <f t="shared" si="1"/>
        <v>99.98566596875504</v>
      </c>
    </row>
    <row r="56" spans="2:8" ht="54" customHeight="1" thickBot="1">
      <c r="B56" s="51">
        <v>41036100</v>
      </c>
      <c r="C56" s="107" t="s">
        <v>71</v>
      </c>
      <c r="D56" s="19"/>
      <c r="E56" s="20"/>
      <c r="F56" s="58">
        <v>1067.19</v>
      </c>
      <c r="G56" s="61">
        <v>1067.18958</v>
      </c>
      <c r="H56" s="44">
        <f t="shared" si="1"/>
        <v>99.99996064430889</v>
      </c>
    </row>
    <row r="57" spans="2:8" ht="29.25" customHeight="1" thickBot="1">
      <c r="B57" s="23"/>
      <c r="C57" s="24" t="s">
        <v>43</v>
      </c>
      <c r="D57" s="19">
        <f>SUM(D13,D18,D38,D42)</f>
        <v>211901.7</v>
      </c>
      <c r="E57" s="25">
        <f>SUM(E13,E18,E38,E42)</f>
        <v>220256.30000000002</v>
      </c>
      <c r="F57" s="26">
        <f>F36+F37</f>
        <v>278180.72727999993</v>
      </c>
      <c r="G57" s="80">
        <f>G36+G37</f>
        <v>277554.44422</v>
      </c>
      <c r="H57" s="33">
        <f>G57/F57*100</f>
        <v>99.77486468378899</v>
      </c>
    </row>
    <row r="58" spans="2:8" ht="27.75" customHeight="1" thickBot="1">
      <c r="B58" s="51"/>
      <c r="C58" s="54"/>
      <c r="D58" s="11"/>
      <c r="E58" s="56"/>
      <c r="F58" s="58"/>
      <c r="G58" s="58"/>
      <c r="H58" s="44"/>
    </row>
    <row r="59" spans="2:8" ht="24" customHeight="1" thickBot="1">
      <c r="B59" s="49"/>
      <c r="C59" s="45" t="s">
        <v>35</v>
      </c>
      <c r="D59" s="19"/>
      <c r="E59" s="31"/>
      <c r="F59" s="58"/>
      <c r="G59" s="59"/>
      <c r="H59" s="44"/>
    </row>
    <row r="60" spans="2:8" ht="19.5" hidden="1" thickBot="1">
      <c r="B60" s="50">
        <v>20000000</v>
      </c>
      <c r="C60" s="46" t="s">
        <v>30</v>
      </c>
      <c r="D60" s="17"/>
      <c r="E60" s="27"/>
      <c r="F60" s="21">
        <f>F61</f>
        <v>720.405</v>
      </c>
      <c r="G60" s="14">
        <f>G61</f>
        <v>817.3125</v>
      </c>
      <c r="H60" s="60">
        <f aca="true" t="shared" si="2" ref="H60:H70">G60/F60*100</f>
        <v>113.45180835779874</v>
      </c>
    </row>
    <row r="61" spans="2:8" ht="24" customHeight="1" hidden="1">
      <c r="B61" s="50">
        <v>25000000</v>
      </c>
      <c r="C61" s="46" t="s">
        <v>54</v>
      </c>
      <c r="D61" s="12">
        <v>4062.5</v>
      </c>
      <c r="E61" s="10">
        <v>9622.8</v>
      </c>
      <c r="F61" s="13">
        <v>720.405</v>
      </c>
      <c r="G61" s="15">
        <v>817.3125</v>
      </c>
      <c r="H61" s="29">
        <f t="shared" si="2"/>
        <v>113.45180835779874</v>
      </c>
    </row>
    <row r="62" spans="2:8" ht="26.25" customHeight="1" hidden="1">
      <c r="B62" s="51"/>
      <c r="C62" s="45" t="s">
        <v>44</v>
      </c>
      <c r="D62" s="28"/>
      <c r="E62" s="31"/>
      <c r="F62" s="26">
        <f>F60</f>
        <v>720.405</v>
      </c>
      <c r="G62" s="26">
        <f>G60</f>
        <v>817.3125</v>
      </c>
      <c r="H62" s="42">
        <f t="shared" si="2"/>
        <v>113.45180835779874</v>
      </c>
    </row>
    <row r="63" spans="2:8" ht="30" customHeight="1" thickBot="1">
      <c r="B63" s="51">
        <v>20000000</v>
      </c>
      <c r="C63" s="55" t="s">
        <v>30</v>
      </c>
      <c r="D63" s="28"/>
      <c r="E63" s="31"/>
      <c r="F63" s="58">
        <f>F64</f>
        <v>3920.41</v>
      </c>
      <c r="G63" s="61">
        <f>G64</f>
        <v>3766.05223</v>
      </c>
      <c r="H63" s="12">
        <f t="shared" si="2"/>
        <v>96.06271359373126</v>
      </c>
    </row>
    <row r="64" spans="2:8" ht="19.5" thickBot="1">
      <c r="B64" s="53">
        <v>25000000</v>
      </c>
      <c r="C64" s="54" t="s">
        <v>54</v>
      </c>
      <c r="D64" s="11">
        <v>49639.2</v>
      </c>
      <c r="E64" s="56">
        <v>55929.2</v>
      </c>
      <c r="F64" s="58">
        <v>3920.41</v>
      </c>
      <c r="G64" s="61">
        <v>3766.05223</v>
      </c>
      <c r="H64" s="30">
        <f>G64/F64*100</f>
        <v>96.06271359373126</v>
      </c>
    </row>
    <row r="65" spans="2:8" ht="19.5" thickBot="1">
      <c r="B65" s="113">
        <v>40000000</v>
      </c>
      <c r="C65" s="55" t="s">
        <v>26</v>
      </c>
      <c r="D65" s="115"/>
      <c r="E65" s="56"/>
      <c r="F65" s="58">
        <f aca="true" t="shared" si="3" ref="F65:G67">F66</f>
        <v>1103.24</v>
      </c>
      <c r="G65" s="58">
        <f t="shared" si="3"/>
        <v>1103.24</v>
      </c>
      <c r="H65" s="44">
        <v>100</v>
      </c>
    </row>
    <row r="66" spans="2:8" ht="19.5" thickBot="1">
      <c r="B66" s="113">
        <v>41000000</v>
      </c>
      <c r="C66" s="116" t="s">
        <v>72</v>
      </c>
      <c r="D66" s="115"/>
      <c r="E66" s="56"/>
      <c r="F66" s="58">
        <f t="shared" si="3"/>
        <v>1103.24</v>
      </c>
      <c r="G66" s="58">
        <f t="shared" si="3"/>
        <v>1103.24</v>
      </c>
      <c r="H66" s="44">
        <v>100</v>
      </c>
    </row>
    <row r="67" spans="2:8" ht="19.5" thickBot="1">
      <c r="B67" s="113">
        <v>41030000</v>
      </c>
      <c r="C67" s="54" t="s">
        <v>32</v>
      </c>
      <c r="D67" s="115"/>
      <c r="E67" s="56"/>
      <c r="F67" s="58">
        <f t="shared" si="3"/>
        <v>1103.24</v>
      </c>
      <c r="G67" s="58">
        <f t="shared" si="3"/>
        <v>1103.24</v>
      </c>
      <c r="H67" s="114">
        <v>100</v>
      </c>
    </row>
    <row r="68" spans="2:8" ht="40.5" customHeight="1" thickBot="1">
      <c r="B68" s="113">
        <v>41034500</v>
      </c>
      <c r="C68" s="107" t="s">
        <v>70</v>
      </c>
      <c r="D68" s="115"/>
      <c r="E68" s="56"/>
      <c r="F68" s="58">
        <v>1103.24</v>
      </c>
      <c r="G68" s="61">
        <v>1103.24</v>
      </c>
      <c r="H68" s="44">
        <f>G68/F68*100</f>
        <v>100</v>
      </c>
    </row>
    <row r="69" spans="2:8" ht="19.5" thickBot="1">
      <c r="B69" s="23"/>
      <c r="C69" s="24" t="s">
        <v>9</v>
      </c>
      <c r="D69" s="19">
        <f>SUM(D61:D64)</f>
        <v>53701.7</v>
      </c>
      <c r="E69" s="25">
        <f>SUM(E61:E64)</f>
        <v>65552</v>
      </c>
      <c r="F69" s="26">
        <f>F63+F65</f>
        <v>5023.65</v>
      </c>
      <c r="G69" s="26">
        <f>G63+G65</f>
        <v>4869.29223</v>
      </c>
      <c r="H69" s="44">
        <f>G69/F69*100</f>
        <v>96.92737810157954</v>
      </c>
    </row>
    <row r="70" spans="2:8" ht="16.5" customHeight="1" thickBot="1">
      <c r="B70" s="18"/>
      <c r="C70" s="24" t="s">
        <v>10</v>
      </c>
      <c r="D70" s="19">
        <f>SUM(D57,D69)</f>
        <v>265603.4</v>
      </c>
      <c r="E70" s="25">
        <f>SUM(E57,E69)</f>
        <v>285808.30000000005</v>
      </c>
      <c r="F70" s="26">
        <f>F57+F69</f>
        <v>283204.37727999996</v>
      </c>
      <c r="G70" s="26">
        <f>G57+G69</f>
        <v>282423.73645</v>
      </c>
      <c r="H70" s="33">
        <f t="shared" si="2"/>
        <v>99.72435424992456</v>
      </c>
    </row>
    <row r="71" spans="2:8" ht="17.25" customHeight="1">
      <c r="B71" s="34"/>
      <c r="C71" s="35"/>
      <c r="D71" s="36"/>
      <c r="E71" s="36"/>
      <c r="F71" s="41"/>
      <c r="G71" s="41"/>
      <c r="H71" s="36"/>
    </row>
    <row r="72" spans="2:8" ht="17.25" customHeight="1">
      <c r="B72" s="34"/>
      <c r="C72" s="35"/>
      <c r="D72" s="36"/>
      <c r="E72" s="36"/>
      <c r="F72" s="41"/>
      <c r="G72" s="41"/>
      <c r="H72" s="36"/>
    </row>
    <row r="73" spans="2:8" ht="18.75">
      <c r="B73" s="34"/>
      <c r="C73" s="35"/>
      <c r="D73" s="36"/>
      <c r="E73" s="37"/>
      <c r="F73" s="37"/>
      <c r="G73" s="37"/>
      <c r="H73" s="37"/>
    </row>
    <row r="74" spans="2:8" ht="18.75">
      <c r="B74" s="38" t="s">
        <v>58</v>
      </c>
      <c r="C74" s="37"/>
      <c r="D74" s="37"/>
      <c r="E74" s="37"/>
      <c r="F74" s="37"/>
      <c r="G74" s="38"/>
      <c r="H74" s="37"/>
    </row>
    <row r="75" spans="2:8" ht="18.75">
      <c r="B75" s="38" t="s">
        <v>31</v>
      </c>
      <c r="C75" s="39"/>
      <c r="D75" s="40" t="s">
        <v>15</v>
      </c>
      <c r="E75" s="37"/>
      <c r="F75" s="37"/>
      <c r="G75" s="38" t="s">
        <v>59</v>
      </c>
      <c r="H75" s="37"/>
    </row>
    <row r="76" spans="2:8" ht="14.25">
      <c r="B76" s="6" t="s">
        <v>23</v>
      </c>
      <c r="C76" s="7"/>
      <c r="D76" s="5"/>
      <c r="E76" s="5"/>
      <c r="F76" s="5"/>
      <c r="G76" s="5"/>
      <c r="H76" s="5"/>
    </row>
    <row r="77" spans="2:8" ht="12.75">
      <c r="B77" s="5"/>
      <c r="C77" s="7"/>
      <c r="D77" s="5"/>
      <c r="E77" s="5"/>
      <c r="F77" s="5"/>
      <c r="G77" s="5"/>
      <c r="H77" s="5"/>
    </row>
    <row r="78" spans="2:8" ht="12.75">
      <c r="B78" s="5"/>
      <c r="C78" s="7"/>
      <c r="D78" s="5"/>
      <c r="E78" s="5"/>
      <c r="F78" s="5"/>
      <c r="G78" s="5"/>
      <c r="H78" s="5"/>
    </row>
  </sheetData>
  <sheetProtection/>
  <mergeCells count="3">
    <mergeCell ref="B6:H6"/>
    <mergeCell ref="B5:H5"/>
    <mergeCell ref="B7:H7"/>
  </mergeCells>
  <printOptions/>
  <pageMargins left="0.83" right="0.39" top="0.72" bottom="0.52" header="0.56" footer="0.58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2017-07-14T07:01:54Z</cp:lastPrinted>
  <dcterms:created xsi:type="dcterms:W3CDTF">2000-02-21T08:38:24Z</dcterms:created>
  <dcterms:modified xsi:type="dcterms:W3CDTF">2018-01-15T14:13:33Z</dcterms:modified>
  <cp:category/>
  <cp:version/>
  <cp:contentType/>
  <cp:contentStatus/>
</cp:coreProperties>
</file>